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endovai\Desktop\Švendová\Zveřejňování web města\ROZBORY HOSPODAŘENÍ - v půlce měsíce\"/>
    </mc:Choice>
  </mc:AlternateContent>
  <bookViews>
    <workbookView xWindow="0" yWindow="0" windowWidth="25605" windowHeight="10605" tabRatio="599"/>
  </bookViews>
  <sheets>
    <sheet name="Doplň. ukaz. 5_2025" sheetId="4" r:id="rId1"/>
    <sheet name="Město_příjmy" sheetId="2" r:id="rId2"/>
    <sheet name="Město_výdaje " sheetId="3" r:id="rId3"/>
    <sheet name="§6409 5901 -Rezerva 2025 OEK" sheetId="5" r:id="rId4"/>
    <sheet name="Položka 8115-Financování" sheetId="6" r:id="rId5"/>
  </sheets>
  <calcPr calcId="152511"/>
  <fileRecoveryPr autoRecover="0"/>
</workbook>
</file>

<file path=xl/calcChain.xml><?xml version="1.0" encoding="utf-8"?>
<calcChain xmlns="http://schemas.openxmlformats.org/spreadsheetml/2006/main">
  <c r="C15" i="6" l="1"/>
  <c r="E15" i="6" s="1"/>
  <c r="C14" i="5"/>
  <c r="G288" i="3" l="1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37" i="3"/>
  <c r="G136" i="3"/>
  <c r="G135" i="3"/>
  <c r="G134" i="3"/>
  <c r="G133" i="3"/>
  <c r="G132" i="3"/>
  <c r="G131" i="3"/>
  <c r="G130" i="3"/>
  <c r="G124" i="3"/>
  <c r="G123" i="3"/>
  <c r="G122" i="3"/>
  <c r="G121" i="3"/>
  <c r="G120" i="3"/>
  <c r="G119" i="3"/>
  <c r="G118" i="3"/>
  <c r="G117" i="3"/>
  <c r="G116" i="3"/>
  <c r="G115" i="3"/>
  <c r="G114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H541" i="2"/>
  <c r="H540" i="2"/>
  <c r="H539" i="2"/>
  <c r="H538" i="2"/>
  <c r="H537" i="2"/>
  <c r="H536" i="2"/>
  <c r="H535" i="2"/>
  <c r="H534" i="2"/>
  <c r="H533" i="2"/>
  <c r="H532" i="2"/>
  <c r="H517" i="2"/>
  <c r="H512" i="2"/>
  <c r="H511" i="2"/>
  <c r="H508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2" i="2"/>
  <c r="D210" i="3" l="1"/>
  <c r="F210" i="3"/>
  <c r="E210" i="3"/>
  <c r="G51" i="2" l="1"/>
  <c r="F107" i="3" l="1"/>
  <c r="D137" i="3" l="1"/>
  <c r="E137" i="3"/>
  <c r="F79" i="2" l="1"/>
  <c r="H57" i="2" l="1"/>
  <c r="G541" i="2" l="1"/>
  <c r="E18" i="4" l="1"/>
  <c r="G198" i="2" l="1"/>
  <c r="F541" i="2" l="1"/>
  <c r="E541" i="2"/>
  <c r="E51" i="2" l="1"/>
  <c r="F51" i="2" l="1"/>
  <c r="H9" i="2" l="1"/>
  <c r="H408" i="2" l="1"/>
  <c r="H18" i="2" l="1"/>
  <c r="D30" i="3" l="1"/>
  <c r="H59" i="2" l="1"/>
  <c r="D18" i="4" l="1"/>
  <c r="F198" i="2" l="1"/>
  <c r="E198" i="2"/>
  <c r="F30" i="3" l="1"/>
  <c r="G79" i="2" l="1"/>
  <c r="E79" i="2"/>
  <c r="H17" i="2" l="1"/>
  <c r="H410" i="2" l="1"/>
  <c r="H15" i="2" l="1"/>
  <c r="H208" i="2" l="1"/>
  <c r="H409" i="2" l="1"/>
  <c r="D107" i="3" l="1"/>
  <c r="E107" i="3"/>
  <c r="G74" i="3"/>
  <c r="H14" i="2"/>
  <c r="H13" i="2" l="1"/>
  <c r="H58" i="2" l="1"/>
  <c r="G284" i="2" l="1"/>
  <c r="E284" i="2"/>
  <c r="F284" i="2"/>
  <c r="H11" i="2" l="1"/>
  <c r="H10" i="2"/>
  <c r="F67" i="3" l="1"/>
  <c r="E67" i="3"/>
  <c r="D67" i="3"/>
  <c r="G37" i="3"/>
  <c r="E30" i="3"/>
  <c r="F17" i="4" l="1"/>
  <c r="F13" i="4"/>
  <c r="F12" i="4"/>
  <c r="F11" i="4"/>
  <c r="F137" i="3" l="1"/>
  <c r="E14" i="4" l="1"/>
  <c r="G10" i="3" l="1"/>
  <c r="G152" i="2" l="1"/>
  <c r="F152" i="2"/>
  <c r="E152" i="2"/>
  <c r="H88" i="2" l="1"/>
  <c r="H87" i="2"/>
  <c r="F282" i="3" l="1"/>
  <c r="F163" i="3"/>
  <c r="F124" i="3"/>
  <c r="F288" i="3" l="1"/>
  <c r="G512" i="2"/>
  <c r="F512" i="2"/>
  <c r="E512" i="2"/>
  <c r="H411" i="2" l="1"/>
  <c r="C18" i="4" l="1"/>
  <c r="F16" i="4"/>
  <c r="D14" i="4"/>
  <c r="F14" i="4" s="1"/>
  <c r="C14" i="4"/>
  <c r="F10" i="4"/>
  <c r="F18" i="4" l="1"/>
  <c r="G195" i="3" l="1"/>
  <c r="G502" i="2" l="1"/>
  <c r="H474" i="2"/>
  <c r="H473" i="2"/>
  <c r="H407" i="2"/>
  <c r="G398" i="2"/>
  <c r="G243" i="2"/>
  <c r="H207" i="2"/>
  <c r="H206" i="2"/>
  <c r="H205" i="2"/>
  <c r="G517" i="2" l="1"/>
  <c r="H89" i="2" l="1"/>
  <c r="H86" i="2"/>
  <c r="F502" i="2"/>
  <c r="F398" i="2"/>
  <c r="F243" i="2"/>
  <c r="F517" i="2" l="1"/>
  <c r="E282" i="3" l="1"/>
  <c r="D282" i="3"/>
  <c r="E163" i="3"/>
  <c r="D163" i="3"/>
  <c r="E124" i="3"/>
  <c r="D124" i="3"/>
  <c r="E288" i="3" l="1"/>
  <c r="D288" i="3"/>
  <c r="E243" i="2" l="1"/>
  <c r="E502" i="2" l="1"/>
  <c r="E398" i="2"/>
  <c r="E517" i="2" l="1"/>
</calcChain>
</file>

<file path=xl/sharedStrings.xml><?xml version="1.0" encoding="utf-8"?>
<sst xmlns="http://schemas.openxmlformats.org/spreadsheetml/2006/main" count="1048" uniqueCount="731">
  <si>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</si>
  <si>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</si>
  <si>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</si>
  <si>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</si>
  <si>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</si>
  <si>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</si>
  <si>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</si>
  <si>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</si>
  <si>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</si>
  <si>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</si>
  <si>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</si>
  <si>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</si>
  <si>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</si>
  <si>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</si>
  <si>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</si>
  <si>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</si>
  <si>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</si>
  <si>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</si>
  <si>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</si>
  <si>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</si>
  <si>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</si>
  <si>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</si>
  <si>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</si>
  <si>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</si>
  <si>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</si>
  <si>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</si>
  <si>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</si>
  <si>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</si>
  <si>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</si>
  <si>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</si>
  <si>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</si>
  <si>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</si>
  <si>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</si>
  <si>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</si>
  <si>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</si>
  <si>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</si>
  <si>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</si>
  <si>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</si>
  <si>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</si>
  <si>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ze psa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</si>
  <si>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</si>
  <si>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</si>
  <si>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</si>
  <si>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</si>
  <si>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</si>
  <si>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</si>
  <si>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</si>
  <si>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</si>
  <si>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</si>
  <si>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</si>
  <si>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</si>
  <si>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</si>
  <si>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</si>
  <si>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</si>
  <si>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</si>
  <si>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</si>
  <si>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</si>
  <si>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</si>
  <si>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</si>
  <si>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</si>
  <si>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</si>
  <si>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</si>
  <si>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</si>
  <si>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</si>
  <si>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</si>
  <si>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</si>
  <si>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</si>
  <si>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</si>
  <si>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</si>
  <si>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</si>
  <si>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</si>
  <si>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</si>
  <si>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</si>
  <si>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</si>
  <si>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</si>
  <si>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Ost. investič. přij. transfery ze SR - </t>
  </si>
  <si>
    <t xml:space="preserve">Investiční přijaté transfery ze SR </t>
  </si>
  <si>
    <t xml:space="preserve">Převody z ostatních vlastních fondů 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</si>
  <si>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</si>
  <si>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</si>
  <si>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</si>
  <si>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</si>
  <si>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</si>
  <si>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</si>
  <si>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</si>
  <si>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</si>
  <si>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</si>
  <si>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</si>
  <si>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</si>
  <si>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</si>
  <si>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</si>
  <si>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</si>
  <si>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</si>
  <si>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</si>
  <si>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</si>
  <si>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</si>
  <si>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</si>
  <si>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</si>
  <si>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</si>
  <si>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</si>
  <si>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</si>
  <si>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</si>
  <si>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</si>
  <si>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</si>
  <si>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</si>
  <si>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</si>
  <si>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</si>
  <si>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</si>
  <si>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</si>
  <si>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</si>
  <si>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</si>
  <si>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</si>
  <si>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</si>
  <si>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</si>
  <si>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</si>
  <si>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</si>
  <si>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</si>
  <si>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</si>
  <si>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</si>
  <si>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</si>
  <si>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</si>
  <si>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</si>
  <si>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</si>
  <si>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</si>
  <si>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</si>
  <si>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</si>
  <si>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</si>
  <si>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</si>
  <si>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</si>
  <si>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</si>
  <si>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</si>
  <si>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</si>
  <si>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</si>
  <si>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</si>
  <si>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</si>
  <si>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</si>
  <si>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</si>
  <si>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</si>
  <si>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</si>
  <si>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</si>
  <si>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</si>
  <si>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</si>
  <si>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</si>
  <si>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</si>
  <si>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</si>
  <si>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</si>
  <si>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</si>
  <si>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</si>
  <si>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</si>
  <si>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</si>
  <si>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</si>
  <si>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</si>
  <si>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</si>
  <si>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</si>
  <si>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</si>
  <si>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</si>
  <si>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</si>
  <si>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</si>
  <si>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</si>
  <si>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</si>
  <si>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</si>
  <si>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</si>
  <si>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</si>
  <si>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</si>
  <si>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</si>
  <si>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</si>
  <si>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</si>
  <si>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</si>
  <si>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</si>
  <si>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</si>
  <si>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</si>
  <si>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</si>
  <si>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</si>
  <si>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</si>
  <si>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</si>
  <si>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</si>
  <si>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</si>
  <si>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</si>
  <si>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</si>
  <si>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</si>
  <si>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</si>
  <si>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</si>
  <si>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</si>
  <si>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</si>
  <si>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</si>
  <si>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</si>
  <si>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</si>
  <si>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</si>
  <si>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</si>
  <si>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</si>
  <si>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</si>
  <si>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</si>
  <si>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</si>
  <si>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</si>
  <si>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</si>
  <si>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</si>
  <si>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</si>
  <si>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</si>
  <si>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Ost. neinvest. přij. transfery ze SR-OP VVV-prior. osa 3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</si>
  <si>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</si>
  <si>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</si>
  <si>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</si>
  <si>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</si>
  <si>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</si>
  <si>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nezařazené-Činnost místní správy</t>
  </si>
  <si>
    <t>Přijaté sankční poplatky - Činnost vnitřní správy</t>
  </si>
  <si>
    <t xml:space="preserve">Ostat. neinv. přij. transfery ze SR - Asistent prev. krim. </t>
  </si>
  <si>
    <t xml:space="preserve">Ostat. neinv. přij. transfery ze SR - </t>
  </si>
  <si>
    <t>Sankční poplatky - 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</si>
  <si>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</si>
  <si>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</si>
  <si>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</si>
  <si>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</si>
  <si>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</si>
  <si>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</si>
  <si>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</si>
  <si>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</si>
  <si>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</si>
  <si>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</si>
  <si>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</si>
  <si>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</si>
  <si>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</si>
  <si>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</si>
  <si>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</si>
  <si>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</si>
  <si>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</si>
  <si>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</si>
  <si>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</si>
  <si>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</si>
  <si>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</si>
  <si>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</si>
  <si>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</si>
  <si>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Ostatní nedaňové příjmy j. n. - Pohřebnictví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</si>
  <si>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</si>
  <si>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</si>
  <si>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</si>
  <si>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</si>
  <si>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</si>
  <si>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</si>
  <si>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</si>
  <si>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</si>
  <si>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</si>
  <si>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</si>
  <si>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</si>
  <si>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</si>
  <si>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</si>
  <si>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</si>
  <si>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 xml:space="preserve">Odborné sociál. poradenství </t>
  </si>
  <si>
    <t>Denní stacionáře a centra denních služeb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</si>
  <si>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</si>
  <si>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</si>
  <si>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</si>
  <si>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</si>
  <si>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</si>
  <si>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</si>
  <si>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</si>
  <si>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</si>
  <si>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</si>
  <si>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</si>
  <si>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Přijaté pojistné náhrady - Záležitosti pozemních komunikací</t>
  </si>
  <si>
    <t>Odvod z loterií apod. her kromě z VHP</t>
  </si>
  <si>
    <t>ost. služby a činnosti v oblasti soc. péče</t>
  </si>
  <si>
    <t>Sociální rehabilitace</t>
  </si>
  <si>
    <t>Krizová pomoc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</si>
  <si>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</si>
  <si>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</si>
  <si>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</si>
  <si>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</si>
  <si>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</si>
  <si>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</si>
  <si>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</si>
  <si>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</si>
  <si>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</si>
  <si>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</si>
  <si>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</si>
  <si>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</si>
  <si>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Mezinár. Hokej. Turnaj Memoriál Ivana Hlinky</t>
  </si>
  <si>
    <t xml:space="preserve">Ostat. soc. péče a pomoc ostat. skup. obyvatelstva 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</si>
  <si>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</si>
  <si>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</si>
  <si>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</si>
  <si>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</si>
  <si>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</si>
  <si>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</si>
  <si>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</si>
  <si>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</si>
  <si>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</si>
  <si>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</si>
  <si>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</si>
  <si>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</si>
  <si>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</si>
  <si>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</si>
  <si>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</si>
  <si>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</si>
  <si>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</si>
  <si>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</si>
  <si>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</si>
  <si>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</si>
  <si>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</si>
  <si>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</si>
  <si>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</si>
  <si>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</si>
  <si>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Sociálně-právní ochrana dětí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</si>
  <si>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</si>
  <si>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</si>
  <si>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</si>
  <si>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</si>
  <si>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</si>
  <si>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</si>
  <si>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</si>
  <si>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</si>
  <si>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</si>
  <si>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</si>
  <si>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</si>
  <si>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</si>
  <si>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</si>
  <si>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veřejné osvětlení - el. energie</t>
  </si>
  <si>
    <t>Přijaté neinvestiční dary - prodej hraček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</si>
  <si>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</si>
  <si>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</si>
  <si>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</si>
  <si>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</si>
  <si>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</si>
  <si>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</si>
  <si>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</si>
  <si>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</si>
  <si>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</si>
  <si>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</si>
  <si>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</si>
  <si>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</si>
  <si>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</si>
  <si>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</si>
  <si>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</si>
  <si>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</si>
  <si>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</si>
  <si>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</si>
  <si>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</si>
  <si>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</si>
  <si>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</si>
  <si>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</si>
  <si>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</si>
  <si>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</si>
  <si>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</si>
  <si>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</si>
  <si>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</si>
  <si>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</si>
  <si>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</si>
  <si>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</si>
  <si>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</si>
  <si>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</si>
  <si>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</si>
  <si>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</si>
  <si>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</si>
  <si>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</si>
  <si>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</si>
  <si>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</si>
  <si>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</si>
  <si>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</si>
  <si>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Odvody příspěvkovým organizacím - Základní školy</t>
  </si>
  <si>
    <t>Ost. činnosti j. n. - neidentifikovatelné příjmy</t>
  </si>
  <si>
    <t>%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</si>
  <si>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</si>
  <si>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</si>
  <si>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</si>
  <si>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</si>
  <si>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</si>
  <si>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</si>
  <si>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</si>
  <si>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</si>
  <si>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</si>
  <si>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</si>
  <si>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</si>
  <si>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</si>
  <si>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</si>
  <si>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</si>
  <si>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</si>
  <si>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</si>
  <si>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</si>
  <si>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</si>
  <si>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</si>
  <si>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</si>
  <si>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</si>
  <si>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</si>
  <si>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</si>
  <si>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</si>
  <si>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</si>
  <si>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</si>
  <si>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Ost. činnosti jinde neuvedené</t>
  </si>
  <si>
    <t>ODPA</t>
  </si>
  <si>
    <t>Pol.</t>
  </si>
  <si>
    <t>Příjmy z poskyt. služeb - ost. zál. bydlení, kom. služeb a územ. rozvoje</t>
  </si>
  <si>
    <t>Příjmy z pronájmu ost. nem. věcí - bytové hospodářství</t>
  </si>
  <si>
    <t>Ost. činnosti související se službami pro obyvatelstvo</t>
  </si>
  <si>
    <t>Příjmy z poskytování služeb a výrobků (komunální služby a územní rozvoj j.n.)</t>
  </si>
  <si>
    <t>Ost. neinv. přijaté transfery ze SR (Komplex. podp. soc. začleňování m. Břeclavi)</t>
  </si>
  <si>
    <t>Neinv. přij. transfery od krajů - mezinárodní hokej, turnaj Memoriál Ivana Hlinky</t>
  </si>
  <si>
    <t>Ostatní přijaté vratky transferů- Mateřské školy</t>
  </si>
  <si>
    <t>Sportov.zařízení v maj. obce - nákup majetkových podílů</t>
  </si>
  <si>
    <t>Ostatní neinv.přijaté transfery ze SR</t>
  </si>
  <si>
    <t>Ost. nedaňové příjmy jinde nezař. - provoz veř. silniční dopravy</t>
  </si>
  <si>
    <t>Ostatní přijaté vratky transferů - finanční vypořádání minulých let</t>
  </si>
  <si>
    <t xml:space="preserve">Neinv. příjaté dotace od obcí </t>
  </si>
  <si>
    <t>Přijaté příspěvky na pořízení dlouhodob. maj.-zachování a obnova kultur. památek nár. histor. povědomí</t>
  </si>
  <si>
    <t>Ostatní všeobecná vnitřní správa j.n.</t>
  </si>
  <si>
    <t xml:space="preserve">Mezinár. hokej. turnaj Memoriál Ivan Hlinka </t>
  </si>
  <si>
    <t>Příjmy z prodeje krát. a drobného dlouhod. majetku - Činnost místní správy</t>
  </si>
  <si>
    <t>Ostatní nedaňpvé příjmy j.n. - provoz veř. silniční dopravy</t>
  </si>
  <si>
    <t>Přijaté neinv. dary - ost. záležitosti soc. věcí a politiky zaměstnanosti</t>
  </si>
  <si>
    <t xml:space="preserve">Příjmy z prodeje ost. hmotného dlouhodobého majetku </t>
  </si>
  <si>
    <t>Přijaté nekapitál. přísp. a náhrady - ost. záležitosti pozemních komunikací</t>
  </si>
  <si>
    <t>Ost. záležitosti bydlení, kom. služeb a územ. rozvoje</t>
  </si>
  <si>
    <t>ODBOR SOCIÁLNÍCH VĚCÍ</t>
  </si>
  <si>
    <t>PŘÍJMY ORJ 20 CELKEM</t>
  </si>
  <si>
    <t>Ostat. neinv. přij. transfery -,,Komplexní podpora soc. začleňování města Břeclavi"</t>
  </si>
  <si>
    <t xml:space="preserve">Neinvestiční přijaté transfery od obcí </t>
  </si>
  <si>
    <t>Sankční poplatky-ostat. záležitosti v dopravě</t>
  </si>
  <si>
    <t>Přijaté nekapitálové příspěvky-ost. čin. ve zdravotnictví</t>
  </si>
  <si>
    <t>Přijaté sankční poplatky -Ost. nakládání s odpady</t>
  </si>
  <si>
    <t>Příjmy z pronájmu ost. nemovitostí-Film. tvorba, distribuce, kina</t>
  </si>
  <si>
    <t>VÝDAJE ORJ 20  CELKEM</t>
  </si>
  <si>
    <t>Sociálně terapeutické dílny</t>
  </si>
  <si>
    <t>Ost. činnosti souvis. se službami pro obyvatelstvo (Senior taxi)</t>
  </si>
  <si>
    <t>Sběr a svoz komunálních odpadů - sběrné dvory</t>
  </si>
  <si>
    <t>Přijaté pojistné náhrady - ost. záležitosti pozemních komunikací</t>
  </si>
  <si>
    <t>Ostat. přij. vratky transferů - příspěvek na živobytí</t>
  </si>
  <si>
    <t>Příjaté neinv. dary - ost. záležitosti sov. věcí a politiky zaměstanosti</t>
  </si>
  <si>
    <t xml:space="preserve">Převody z ost. vlastních fondů </t>
  </si>
  <si>
    <t>Příjmy z poskytovaných služeb - ost. záležitosti sdělovacích prostředků</t>
  </si>
  <si>
    <t>Příjmy z pronájmu pozemků - činnost místní správy</t>
  </si>
  <si>
    <t>Příjmy z poskytovaných služeb - místní relace - činnost místní správy</t>
  </si>
  <si>
    <t>Příjmy z pronájmu ostatních nemovitostí - činnost místní správy</t>
  </si>
  <si>
    <t>Příjmy z prodeje ost. hmotného dlouhodobého majetku - činnost místní správy</t>
  </si>
  <si>
    <t>Příjaté dary na pořízení dlouhod. majetku - činnost místní správy</t>
  </si>
  <si>
    <t>Příjmy z poskytování služeb - ost. záležitosti kultury, církví a sděl. prostř.</t>
  </si>
  <si>
    <t>Přijaté nekapitálové příspěvky a náhr. - ost. správa v prům., obch., stav. a služ.</t>
  </si>
  <si>
    <t>Příjmy z pronájmu ost. nem. věcí a jejich částí - bytové hospodářství</t>
  </si>
  <si>
    <t>Ost. přijaté vratky transferů - finanční vypořádání minulých let</t>
  </si>
  <si>
    <t>Ostatní nedaňové příjmy jinde nezařazené - ost. záležitosti pozemních komunikací</t>
  </si>
  <si>
    <t>Ost. příjmy z vlastní činnosti - sběr a svoz ost. odpadů</t>
  </si>
  <si>
    <t>Příjmy z poskytování služeb a výrobků (péče o vzhled obcí a zeleň)</t>
  </si>
  <si>
    <t>Neidentifikovatelné příjmy - ost. činnosti j.n.</t>
  </si>
  <si>
    <t>Přijaté pojistné náhrady - Nebytové hospodářství</t>
  </si>
  <si>
    <t xml:space="preserve">Příjmy z poskytování služeb a výrobků - Záležitosti krizového řízení j.n. </t>
  </si>
  <si>
    <t xml:space="preserve">Ost. služby a činnosti v oblasti soc. prevence - sankční platby </t>
  </si>
  <si>
    <t>Příjmy z úroků - obecné příjmy a výdaje z finančních operací</t>
  </si>
  <si>
    <t>Ost. nedaňové příjmy jinde nezařazené - ost. činnost souvis. se služ. pro obyv.</t>
  </si>
  <si>
    <t>Fin. vypořádání minulých let - Ost. příjmy z fin. vypoř. předch. let od jin. veř. rozp.</t>
  </si>
  <si>
    <t>Příjmy z poskytování služeb a výrobků-Komunální služby</t>
  </si>
  <si>
    <t>Příjmy z poskytování služeb a výrobků - sběr a svoz komunálních odpadů</t>
  </si>
  <si>
    <t xml:space="preserve">Příjmy z poskytování služeb a výrobků - podpora ost. produkčních činností </t>
  </si>
  <si>
    <t xml:space="preserve">Ost. neinv. transfery ze SR - Integrace cizinců ve městě </t>
  </si>
  <si>
    <t>Neinvestiční přijaté transfery od krajů</t>
  </si>
  <si>
    <t>Splátky půjčených prostř. od obyvatelstva</t>
  </si>
  <si>
    <t>Řešení naléhavých potřeb-soc. služby - Domov seniorů</t>
  </si>
  <si>
    <t>Neinv. přij. transfery od krajů - Poskyt. sociál. služeb - Domov seniorů</t>
  </si>
  <si>
    <t>Neinv. přij. transfery od krajů - Krajský úřad JmK Brno - Domov seniorů</t>
  </si>
  <si>
    <t>Čin. míst. správy</t>
  </si>
  <si>
    <t>Ostat. neinv. přij. transfery ze SR - Asistent prevence kriminality</t>
  </si>
  <si>
    <t xml:space="preserve">Inv. přij. transfery od krajů - dovybavení venk. zázemí děts. dopr. hřiště </t>
  </si>
  <si>
    <t>Inv. transfery ze SR - ZŠ Kupkova 1</t>
  </si>
  <si>
    <t>Neinv. dotace ze SR - prioritní osa 3 - Základní školy</t>
  </si>
  <si>
    <t>Ost. neinv. přijaté transfery ze SR - OPZ-VPP</t>
  </si>
  <si>
    <t>Ostat. přij. vratky transferů - finanční vypořádání minulých let</t>
  </si>
  <si>
    <t>Neidentifik. příjmy - ostatní nedaňové příjmy jinde nezařazené</t>
  </si>
  <si>
    <t>Ost. zdr. programy - Domov se zvl. Režimem</t>
  </si>
  <si>
    <t>Ost. nedaňové příjmy j.n. - činnost místní správy</t>
  </si>
  <si>
    <t>Ostatní nedaňové příjmy jinde nezařazené - provoz veřejné silniční dopravy</t>
  </si>
  <si>
    <t>Přijaté nekap. příspěvky a náhrady - ost. soc. péče a pomoc dětem a mládeži</t>
  </si>
  <si>
    <t>COVID 19 - peněžní náhrady -Domov se zvl. režimem</t>
  </si>
  <si>
    <t>Ostat. neinv. přij. transfery ze SR- projekt ,,TagBust"</t>
  </si>
  <si>
    <t>Přijaté nekapitálové příspěvky a náhr. - Správa v lesním hospodářství</t>
  </si>
  <si>
    <t>Odvody přísp. org. - činnosti muzeí a galerií</t>
  </si>
  <si>
    <t>Přijaté dary na pořízení dlouhod. maj. - činnost místní správy</t>
  </si>
  <si>
    <t>Odborné soc. poradenství</t>
  </si>
  <si>
    <t>Sankční platby přijaté od jin. subj. - Ost. správa v zemědělství</t>
  </si>
  <si>
    <t>Příjmy z prodeje ost. hmotného dlouhodobého maj.</t>
  </si>
  <si>
    <t>Přijaté nekapitálové příspěvky - ost- záležitosti kultury</t>
  </si>
  <si>
    <t xml:space="preserve">Domovy pro osoby se zdr. post. a domovy se zvl. režimem </t>
  </si>
  <si>
    <t>Sankční platby přijaté od jiných subj. - Čin. org. krizového řízení</t>
  </si>
  <si>
    <t>Příjmy z poskytování služeb a výrobků - Činnost místní správy</t>
  </si>
  <si>
    <t>Místní poplatek z pobytu</t>
  </si>
  <si>
    <t>Neinv. transf. z všeob. pokl. správy SR-Asistence pro sčítací komisaře SLBD 2021</t>
  </si>
  <si>
    <t>Přijaté dary na pořízení dlouh. maj. - ost. zál. bydlení, kom. služeb a územ. rozvoje</t>
  </si>
  <si>
    <t>Zrušené místní poplatky</t>
  </si>
  <si>
    <t>Ost. neinvest. přij. transfery ze SR - OPZ - ZŠ Slovácká</t>
  </si>
  <si>
    <t>Ost. neinvest. přij. transfery ze SR - OPZ - projekt ,,E-ÚŘAD"</t>
  </si>
  <si>
    <t>Ost. nedaňové příjmy j. n.  - Ostatní činnosti</t>
  </si>
  <si>
    <t>Ost. neinvest. přij. transfery ze SR-OP VVV-řešení naléhavých potřeb při zab. soc. služeb</t>
  </si>
  <si>
    <t>Ost. neinv. přijaté transfery ze SR (Soc. práce)</t>
  </si>
  <si>
    <t>Účelové dotace na rozvoj inf. sítě veř. knihoven - Městská knihovna</t>
  </si>
  <si>
    <t>Ost. neinv. přijaté transfery ze SR - OPŽP - Systém sběru v Břeclavi</t>
  </si>
  <si>
    <t>Ost. inv. přijaté transfery- program na podporu úspor energie - EFEKT VO města</t>
  </si>
  <si>
    <t>Neinvestič. přij. transfery od krajů -  Dovybavení jednotek JSDH</t>
  </si>
  <si>
    <t>Neinv. příjaté dotace od obcí - Tornádo 2021</t>
  </si>
  <si>
    <t>Neinv. přij. transfery od krajů - Kulturní akce</t>
  </si>
  <si>
    <t>Neinv. přij. transfery od krajů -Tornádo 2021</t>
  </si>
  <si>
    <t>Přijaté neinv. dary-ost. spr. v obl. hosp. opatření pro krizové stavy (Tornádo 2021)</t>
  </si>
  <si>
    <t>Ost. neinv. přijaté transfery zeSR - OPŽP - Systém svozu v Břeclavi</t>
  </si>
  <si>
    <t>Ost. inv. přijaté transfery ze SR - OPŽP - Systém sběru v Břeclavi</t>
  </si>
  <si>
    <t>Ost. správa v obl. hosp. opatření pro krizové stavy</t>
  </si>
  <si>
    <t>Ozdravování hosp. zvířat a spec. plodin</t>
  </si>
  <si>
    <t>Příjmy z prodeje pozemků - (komunální služby a územní rozvoj j.n.)</t>
  </si>
  <si>
    <t>Neinv. přijaté transfery od krajů - udržování čistoty cyklistických komunikací</t>
  </si>
  <si>
    <t>Přijaté sankční platby od jiných subjektů - Ost. správa v ochraně život. prostř.</t>
  </si>
  <si>
    <t>Účelové dotace na kulturní akce - MMG</t>
  </si>
  <si>
    <t xml:space="preserve">Ostatní finanční operace </t>
  </si>
  <si>
    <t>Přijaté pojistné náhrady - veřejné osvětlení</t>
  </si>
  <si>
    <t>Přijaté nekap. příspěvky a náhrady-ost. služby a činnosti v oblasti soc. prevence</t>
  </si>
  <si>
    <t>Ost. nedaňové příjmy - ost. činnosti j.n.</t>
  </si>
  <si>
    <t>Neinvestič. přij. transfery od krajů - dotace EVVO</t>
  </si>
  <si>
    <t xml:space="preserve">Přijaté neinv. dary - požární ochrana </t>
  </si>
  <si>
    <t>Ostat. neinv. přij. transfery ze SR - fin. ohod. strážníků v době epidemie Covid 19</t>
  </si>
  <si>
    <t xml:space="preserve">Inv. transfery ze SR z MŠMT - ZŠ J. Noháče </t>
  </si>
  <si>
    <t>Přijaté pojistné náhrady - Mateřské školy</t>
  </si>
  <si>
    <t>Příjmy z prodeje ost. hmotného dlouhodobého majetku - požární ochrana</t>
  </si>
  <si>
    <t>Inv. přijaté transfery od krajů - Dotace na kulturu</t>
  </si>
  <si>
    <t>Ost. neinv. přijaté transfery ze SR -RE-USE - centra ve městě Břeclav</t>
  </si>
  <si>
    <t>Příjmy z prodeje krátk. a dlouh. majetku - sběr a zpracování druhotných surovin</t>
  </si>
  <si>
    <t>Přijaté nekapitál. přísp. a náhrady - provoz veř. silniční dopravy</t>
  </si>
  <si>
    <t>Ostat. neinv. přij. transfery ze st. rozpočtu - očkování proti Covid 19</t>
  </si>
  <si>
    <t>Ostat. neinv. přij. transfery ze st. rozpočtu - krizové situace (Tornádo 2021)</t>
  </si>
  <si>
    <t>Inv. přij. transfery ze st. rozpočtu - očkování proti Covid 19</t>
  </si>
  <si>
    <t>Místní poplatek za komunální odpad (zrušeno, nahr. pol. 1345)</t>
  </si>
  <si>
    <t>Místní poplatek za obecní systém odpadového hospodářství</t>
  </si>
  <si>
    <t>Ostatní dráhy</t>
  </si>
  <si>
    <t xml:space="preserve">Dopravní obslužnost </t>
  </si>
  <si>
    <t>Přijaté neinv. příspěvky a náhrady - ost. záležitosti pozemních komunikací</t>
  </si>
  <si>
    <t>Sankční platby přijaté od jiných subj. - ost. správa v prům.,staveb.,obch.,a službách</t>
  </si>
  <si>
    <t>15011</t>
  </si>
  <si>
    <t>15319</t>
  </si>
  <si>
    <t>Ost. neinv. přij. transfery ze SR  - OPZ projekt ,,Domovník - preventista"</t>
  </si>
  <si>
    <t>13013</t>
  </si>
  <si>
    <t>90992</t>
  </si>
  <si>
    <t>Inv. přijaté transfery ze SF - NPŽP- Přírodní zahrada MŠ Na Valtické</t>
  </si>
  <si>
    <t>Inv. přijaté transfery ze SF - NPŽP-Venkovní učebna ZŠ J. Noháče</t>
  </si>
  <si>
    <t>17969</t>
  </si>
  <si>
    <t>17016</t>
  </si>
  <si>
    <t>17015</t>
  </si>
  <si>
    <t>Ost. neinv. přij. transfery ze SR  - IROP - ZŠ Komenského - speciální učebny - EU</t>
  </si>
  <si>
    <t>Ost. neinv. přij. transfery ze SR  - IROP - ZŠ Komenského - speciální učebny - SR</t>
  </si>
  <si>
    <t>17968</t>
  </si>
  <si>
    <t>Ost. inv. přij. transfery ze SR  - IROP - ZŠ Komenského - speciální učebny</t>
  </si>
  <si>
    <t>Ost. inv. přij. transfery ze SR  - IROP - ZŠ Komenského - rozvoj odborného vzdělávání</t>
  </si>
  <si>
    <t>Humanitární zahraniční pomoc - Ukrajinská krize</t>
  </si>
  <si>
    <t>Ost. neinv. trans. ze SR - projekt ,,Břeclav kompostuje"</t>
  </si>
  <si>
    <t>Neinv. přij. transfery ze SR - příspěvek obcím - kompenzační bonus pro rok 2022</t>
  </si>
  <si>
    <t>Využívání a zneškodňování ostatních komunálních odpadů</t>
  </si>
  <si>
    <t xml:space="preserve">Využívání a zneškodňování komunálního odpadu </t>
  </si>
  <si>
    <t>Ost. přijaté vratky transferů - dopravní obslužnost</t>
  </si>
  <si>
    <t>Neinv. přij. transfery z kraje -  ZŠ a MŠ</t>
  </si>
  <si>
    <t>Přijaté peněžní neinv. dary - ost. činnosti souvis. se službami pro FO</t>
  </si>
  <si>
    <t>Ostatní nedaňové příjmy jinde nezařazené - ost. činnosti jinde nezařazené</t>
  </si>
  <si>
    <t>Neinv. přijaté transfery od krajů - Pagery pro seniory</t>
  </si>
  <si>
    <t>Neinv. přij. transfery od krajů - projekt ,,Táhneme za jeden provaz" ZŠ Slovácká</t>
  </si>
  <si>
    <t>Přijaté neinv. příspěvky a náhrady - filmová tvorba, distribuce, kina</t>
  </si>
  <si>
    <t>Přijaté neinv. příspěvky a náhrady</t>
  </si>
  <si>
    <t>Přijaté neinv. příspěvky a náhrady - zachování a obnova kultur. památek nár. histor. povědomí</t>
  </si>
  <si>
    <t>Přijaté neinv. příspěvky a náhrady -Bytové hospodářství</t>
  </si>
  <si>
    <t>Přijaté neinv. příspěvky a náhrady. - nebytové hospodářství</t>
  </si>
  <si>
    <t>Přijaté neinv. příspěvky a náhrady - Pohřebnictví</t>
  </si>
  <si>
    <t>Přijaté neinv. příspěvky a náhrady - sběr a svoz komunálních odpadů</t>
  </si>
  <si>
    <t>Přijaté neinv. příspěvky a náhrady - silnice</t>
  </si>
  <si>
    <t>Přijaté neinv. přísp. a náhrady -  (komunální služby a územní rozvoj j.n.)</t>
  </si>
  <si>
    <t>Přijaté neinv. příspěvky a náhrady - využív. a zneškod. komun. odpadů</t>
  </si>
  <si>
    <t xml:space="preserve">Přijaté neinv. příspěvky a náhrady - zeleň </t>
  </si>
  <si>
    <t>Přijaté neinv. příspěvky a náhrady - ost. činnosti ve zdravotnictví</t>
  </si>
  <si>
    <t>Přijaté neinv. příspěvky a náhrady - činnost místní správy</t>
  </si>
  <si>
    <t>Přijaté neinv. příspěvky a náhrady.-využití volného času dětí a mládeže</t>
  </si>
  <si>
    <t>Přijaté neinv. příspěvky a náhrady-Městská policie</t>
  </si>
  <si>
    <t>Přijaté neinv. příspěvky a náhrady - Činnost místní správy</t>
  </si>
  <si>
    <t>Přijaté neinv. příspěvky a náhrady-Sport. zař. v majetku obce (Olympia)</t>
  </si>
  <si>
    <t>Ost. neinv. přijaté transfery ze SR (SPOD) - dopl. dotace r. 2021</t>
  </si>
  <si>
    <t>Příjem z pronájmu nebo pachtů - komunální služby</t>
  </si>
  <si>
    <t>91628</t>
  </si>
  <si>
    <t>Ost. neinv. přij. transfery ze SR  - IROP - ZŠ Komenského -rozvoj odb. vzdělávání</t>
  </si>
  <si>
    <t>Ost. neinv. přij. transfery ze SR  - IROP - ZŠ Kpt. Nálepky - rozvoj odb. vzdělávání</t>
  </si>
  <si>
    <t>Humanitární zahraniční pomoc přímá</t>
  </si>
  <si>
    <t>Ost. neinv. přijaté transfery ze SR - Operační program zaměstnanosti - VPP</t>
  </si>
  <si>
    <t>Neinv. přij. transfery od krajů - soutěže ZUŠ</t>
  </si>
  <si>
    <t>Inv. přijaté transf. ze st. fondů - Cyklostezka Bratislavská - etapa zadní brána</t>
  </si>
  <si>
    <t>Příjem z pojistných planění - sběr a svoz komunálního odpadu</t>
  </si>
  <si>
    <t>Příjmy z poskytování služeb a výrobků - využív. a zneškod. komun. odpadů</t>
  </si>
  <si>
    <t>Ost. neinvest. přij. transfery ze SR-OP Jan Amos Komenský</t>
  </si>
  <si>
    <t>Příjem z odvodů přísp. organizací - činnosti knihovnické</t>
  </si>
  <si>
    <t>Neinv. přij. transfery od krajů - dovybavení zázemí děts. dopr. hřiště</t>
  </si>
  <si>
    <t>Neinv. přij. transfery ze státních fondů - Hmyzí zahrada MŠ Kupkova</t>
  </si>
  <si>
    <t>Ost. sociální péče a pomoc ost. skup. fyz. osob</t>
  </si>
  <si>
    <t>Převod z termínovaného vkladu</t>
  </si>
  <si>
    <t>Přijaté pojistné náhrady - silnice</t>
  </si>
  <si>
    <t>Přijaté neinv. příspěvky a náhrady - ostatní náklady s odpady</t>
  </si>
  <si>
    <t>Nízkoprahové zařízení pro děti a mládež</t>
  </si>
  <si>
    <t>Ostatní sportovní činnost</t>
  </si>
  <si>
    <t>Přijaté peněžní neinv. dary -Ostat. záležitosti pozemních komunikací</t>
  </si>
  <si>
    <t>Přijaté neinv. příspěvky a náhrady - ost. správa v prům. staveb., obch. a službách</t>
  </si>
  <si>
    <t>Neinv. přijaté transfery ze státních fondů - NPŽP</t>
  </si>
  <si>
    <t>Ost. neinv. trans. ze SR - OP zaměstnanost 2021-2027</t>
  </si>
  <si>
    <t>Příjem z prodeje ost. HDM - vnitřní správa</t>
  </si>
  <si>
    <t>Ostat. neinv. přij. transfery ze SR - APK - 3/2023-2/2026</t>
  </si>
  <si>
    <t>Přijaté neinv. příspěvky a náhrady - Ost. záležitosti zákl. vzdělání</t>
  </si>
  <si>
    <t>13021</t>
  </si>
  <si>
    <t>1105</t>
  </si>
  <si>
    <t>Ost. soc. péče a pomoc ost. skup. fyzic. osob</t>
  </si>
  <si>
    <t>Neinv. přijaté transfery od krajů - Bezpečné bydlení seniorů</t>
  </si>
  <si>
    <t>Neinv. přij. transfery od krajů - Dotace na kulturu (MMG)</t>
  </si>
  <si>
    <t>Ost. neinv. přij. transf. ze SR - ,,Ozelenění severozápadní části Břeclavi"</t>
  </si>
  <si>
    <t>Ost. neinv. přij. transf. ze SR  - OPŽP ,Ozelenění severozápadní části Břeclavi" - EU</t>
  </si>
  <si>
    <t>Ost. inv. přijaté transfery ze SR - Modernizace VO ve městě Břeclav</t>
  </si>
  <si>
    <t>Ost. přijaté vratky transferů - Využití volného času dětí a mládeže</t>
  </si>
  <si>
    <t>Příjem z prodeje ost. hmot. dlouh. maj. - Komunální služby a územní rozvoj j. n.</t>
  </si>
  <si>
    <t>Příjem z odvodů přísp. org.- os. asist.,peč. služba a podpora samost. bydlení</t>
  </si>
  <si>
    <t>Ost. nedaňové příjmy jinde nezař. - odvádění a čištění odpadních vod j. n.</t>
  </si>
  <si>
    <t>Příjem z pojistných plnění - požární ochrana</t>
  </si>
  <si>
    <t>Ostat. invest. přij. transf. ze SR - modernizace MKDS 2023</t>
  </si>
  <si>
    <t>Ost. neinvest. přij. transfery ze SR - Národní plán obnovy</t>
  </si>
  <si>
    <t>Ost. inv. přij. transfery ze SR  - OPŽP - EPC projekt -  budova MÚ</t>
  </si>
  <si>
    <t>Ost. inv. přij. transfery ze SR  - OPŽP - EPC projekt -  zimní stadion</t>
  </si>
  <si>
    <t>Ost. inv. přij. transfery ze SR  - OPŽP - EPC projekt -  Městská policie</t>
  </si>
  <si>
    <t>Ost. inv. přij. transfery ze SR  - OPŽP - EPC projekt -  MÚ U stadionu</t>
  </si>
  <si>
    <t>15974</t>
  </si>
  <si>
    <t xml:space="preserve">Komunální služby a územní rozvoj j. n. </t>
  </si>
  <si>
    <t>Ostatní zájmová činnost a rekreace</t>
  </si>
  <si>
    <t>Ost. přijaté vratky transferů - ost. záležitosti v dopravě</t>
  </si>
  <si>
    <t>Příjem z odvodů přísp. organizací - Základní umělecké školy</t>
  </si>
  <si>
    <t>Obecné výdaje z fin. operací - sl. peněž. ústavů - WC sady 28.října</t>
  </si>
  <si>
    <t>Inv. přij. transfery ze SR - OPZ - projekt ,,E-ÚŘAD"</t>
  </si>
  <si>
    <t>Inv. přij. transfery ze SR - MMG - Expozice Pohansko</t>
  </si>
  <si>
    <t>Ost. neinv. přij. transfery od mezinár. org. - Obnova židovské obřadní síně</t>
  </si>
  <si>
    <t>Příjmy z poskytov. služeb, výrobků, prací, výkonů</t>
  </si>
  <si>
    <t>Přijaté peněžní neinv. dary - ost. zál. bydlení, kom. služeb a územ. rozvoje</t>
  </si>
  <si>
    <t xml:space="preserve">Převody z vlastních fondů podnikatelské činnosti </t>
  </si>
  <si>
    <t>Daň z hazard. her s výjim. tech. her NPI</t>
  </si>
  <si>
    <t>Daň z tech. her neprov. prostř. internetu</t>
  </si>
  <si>
    <t>17051</t>
  </si>
  <si>
    <t>Ost. neinv. transf. ze SR - Obnova židovské obřadní síně</t>
  </si>
  <si>
    <t>17988</t>
  </si>
  <si>
    <t>Převody vlastním fondům</t>
  </si>
  <si>
    <t>Ost. inv. přijaté transfery ze SR - Vozidla na alternativní pohon</t>
  </si>
  <si>
    <t>Příjem sankčních plateb přijatých od jiných osob - ost. správa ve vodním hosp.</t>
  </si>
  <si>
    <t>Přijaté peněžní neinv. dary - ost. soc. péče a pomoc dětem a mládeži</t>
  </si>
  <si>
    <t>17518,17519</t>
  </si>
  <si>
    <t>Neinv. přij. transfery od krajů -Zdravé municipality v JmK</t>
  </si>
  <si>
    <t>Ost. přijaté vratky transferů - Mateřské školy</t>
  </si>
  <si>
    <t>Příjem z odvodů příspěvkových organizací - Mateřské školy</t>
  </si>
  <si>
    <t>Příjem z odvodů přísp. org. - Domovy pro os. se zdr. postiž. a domovy se zv. režimem</t>
  </si>
  <si>
    <t>453</t>
  </si>
  <si>
    <t>Neinv. přij. transfery od krajů  - OPZ projekt ,,Domovník - preventista"</t>
  </si>
  <si>
    <t>Neinv. přij. transfery od krajů  - OPZ projekt ,,Domovník - preventista" - EU</t>
  </si>
  <si>
    <t>Neinv. přij. transfery od krajů - Oprava mostu k Pohansku</t>
  </si>
  <si>
    <t>Ost. investiční transfery ze SR - ,,Obnova židosvské obřadní síně"</t>
  </si>
  <si>
    <t>Neinv. přij. transf. od mezinár. institucí - Dekarbonizace</t>
  </si>
  <si>
    <t>Přijaté nekapitál. přísp. a náhrady - pitná voda</t>
  </si>
  <si>
    <t>Protierozní, protiloavinová a protipožární ochrana</t>
  </si>
  <si>
    <t xml:space="preserve">Ochrana obyvatelstva </t>
  </si>
  <si>
    <t>Ost. zálež. civilní přípravenosti na kriz. stavy</t>
  </si>
  <si>
    <t>Ostatní investiční transfery ze SR - EFEKT veř. osvětlení</t>
  </si>
  <si>
    <t>22504</t>
  </si>
  <si>
    <t>Ost. investiční transfery ze SR - IT vybavení staveb. úřadů</t>
  </si>
  <si>
    <t>Přijaté neinv. příspěvky a náhrady - Ost. soc. péče a pomoc ost. skup. fyz. osob</t>
  </si>
  <si>
    <t>Ost. nedaňové příjmy j.n. - Úspora energie a obnovitelné zdroje</t>
  </si>
  <si>
    <t>93566</t>
  </si>
  <si>
    <t>Inv. přijaté transfery ze SF - Kino Koruna</t>
  </si>
  <si>
    <t>Ost. činnosti k ochraně přírody a krajiny</t>
  </si>
  <si>
    <t>Ostat. neinv. přij. transfery ze st. rozpočtu - projekt ,,Podnikni to!"</t>
  </si>
  <si>
    <t>Příjmy z poskyt. služeb - elektrická energie</t>
  </si>
  <si>
    <t>Příjmy z poskyt. služeb - ostat. zál. sdělovacích prostředků</t>
  </si>
  <si>
    <t>Ost. neinv. výdaje j. n. - železniční dráhy</t>
  </si>
  <si>
    <t xml:space="preserve">                                                ROZPOČET PŘÍJMŮ NA ROK 2025</t>
  </si>
  <si>
    <t>1-5/2025</t>
  </si>
  <si>
    <t>ROZPOČET VÝDAJŮ NA ROK 2025</t>
  </si>
  <si>
    <t xml:space="preserve">Ost. přijaté vratky transferů - ost. soc. péče a pomoc ost. skup. fyz. os. - </t>
  </si>
  <si>
    <t>Ost. přijaté vratky transferů - nízkoprahová zařízení pro děti a mládež</t>
  </si>
  <si>
    <t>Ost. inv. transf. ze SR -pořízení a tech. obnova v působnosti HZS okresů</t>
  </si>
  <si>
    <t>Investič. příj. transfery od krajů - nákup cisterny SDH Stará Břeclav</t>
  </si>
  <si>
    <t>Ost. přijaté vratky transf. - činnost registrovaných církví a nábož. spol.</t>
  </si>
  <si>
    <t>Ost. přijaté vratky transf. - ost. sportovní činnost</t>
  </si>
  <si>
    <t>Ost. přijaté vratky transf. - ost. zájmová činnost a rekreace</t>
  </si>
  <si>
    <t>Ost. přij. vratky transf.- Domovy pro osoby se zdr. post. a domovy se zvl. režimem</t>
  </si>
  <si>
    <t>Ost. přijaté vratky transf. - Ost. služby a činnosti v oblasti sociální péče</t>
  </si>
  <si>
    <t>Ost. investiční transfery ze SR - Rekonstrukce Domova seniorů</t>
  </si>
  <si>
    <t>Ost. zájmová činnost a rekreace</t>
  </si>
  <si>
    <t>Přijaté dary na pořízení dlouh. maj. - silnice</t>
  </si>
  <si>
    <t>Přijaté dary na pořízení dlouh. maj. - pitná voda</t>
  </si>
  <si>
    <t>Přijaté dary na pořízení dlouh. maj. - odvádění a čištění odp. vod a nakládání s kaly</t>
  </si>
  <si>
    <t xml:space="preserve">Činnost místní správy </t>
  </si>
  <si>
    <t>Ost. inv. přijaté transfery SFŽP - Kompostárna</t>
  </si>
  <si>
    <t>Příjem náhrad za nezpůsobenou újmu</t>
  </si>
  <si>
    <t>Ost. přijaté vratky transferů - Základní školy</t>
  </si>
  <si>
    <t xml:space="preserve">                    Tabulka doplňujících ukazatelů za období 5/2025</t>
  </si>
  <si>
    <t>Příjmy z prodeje krátk. a dlouh. majetku - silnice</t>
  </si>
  <si>
    <t>Ostat. neinv. přij. transfery - Místní energetická koncepce</t>
  </si>
  <si>
    <t>Ostat. neinv. přij. transfery - Ochranné polepy autobusových zastávek</t>
  </si>
  <si>
    <t xml:space="preserve">Příjem z pojistného plnění - vnitřní správa </t>
  </si>
  <si>
    <t>Neinv. přijaté transfery od krajů - Forenzní identifikační značení kol</t>
  </si>
  <si>
    <t>Ozdr. hosp. zvířat, polních a spec. plodin a zvl. veter. péče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</si>
  <si>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</si>
  <si>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</si>
  <si>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</si>
  <si>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</si>
  <si>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</si>
  <si>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</si>
  <si>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</si>
  <si>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</si>
  <si>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51.1.</t>
  </si>
  <si>
    <t>Navýšení ZÚ na provoz PO - ZŠ Slovácká Břeclav</t>
  </si>
  <si>
    <t>Sml. o spolupráci Post Bellum,, z.ú.</t>
  </si>
  <si>
    <t>Navýšení mezd o bonus na odměny</t>
  </si>
  <si>
    <t>Nákup pagerů pro seniory (podíl města v rámci obdržené dotace z JmK)</t>
  </si>
  <si>
    <t>090 MP</t>
  </si>
  <si>
    <t>Forenzní identifikační značení kol (podíl města v rámci obdržené dotace z JmK)</t>
  </si>
  <si>
    <t>Navýšení neinvestiční dotace spolkům - individuální dotace</t>
  </si>
  <si>
    <t>Příspěvek na kastraci koček formou daru</t>
  </si>
  <si>
    <t>Stav k 31.05.2025</t>
  </si>
  <si>
    <t>Dosud neprovedené změny rozpočtu - rezervováno</t>
  </si>
  <si>
    <t>ZAPOJENÍ PROSTŘEDKŮ TŘ. 8 - FINANCOVÁNÍ (pol. 8115 u ORJ 110 OEK)</t>
  </si>
  <si>
    <t xml:space="preserve">    (v tis. Kč)</t>
  </si>
  <si>
    <t>Poznámka</t>
  </si>
  <si>
    <t xml:space="preserve">Schválený rozpočet 2024 - změna stavu peněž. prostř. na bank. účtech - zapojení do rozpočtu </t>
  </si>
  <si>
    <t>1.</t>
  </si>
  <si>
    <t>Nedofinancované akce r. 2024</t>
  </si>
  <si>
    <t>120 OM</t>
  </si>
  <si>
    <t xml:space="preserve">Nevyčerpaná dotace r.2024 na  projekt Podnikni to!" </t>
  </si>
  <si>
    <t>030 OKT</t>
  </si>
  <si>
    <t>Finanční vypořádání r. 2024 - nevyčerpané prostředky na volby</t>
  </si>
  <si>
    <t>Navýšení rozp. na pol. pojištění</t>
  </si>
  <si>
    <t>Nákup auta (Opel Insignia)</t>
  </si>
  <si>
    <t>Nevyčerpané prostř. z r. 2024 na sml. Urbanistické středislo Brno - změna č. 4 územního plánu</t>
  </si>
  <si>
    <t xml:space="preserve">Snížení rozpočt. na příjmech tř.4 - není dosud rozhodnutí o přidělení dotace - Domov seniorů Humanizace a evakuační výtah </t>
  </si>
  <si>
    <t>Optimalizace MHD Břeclav</t>
  </si>
  <si>
    <t>050 OSČ</t>
  </si>
  <si>
    <t>Neinv. dotace ,,Asistent prevence kriminality 2023 - 2026" (výdaje již zapojeny do rozp. 2025)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</si>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</sst>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0">
    <xf numFmtId="0" fontId="0" fillId="0" borderId="0" xfId="0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Border="1"/>
    <xf numFmtId="0" fontId="3" fillId="0" borderId="0" xfId="0" applyFont="1" applyFill="1" applyBorder="1"/>
    <xf numFmtId="0" fontId="7" fillId="0" borderId="10" xfId="0" applyFont="1" applyFill="1" applyBorder="1"/>
    <xf numFmtId="0" fontId="7" fillId="0" borderId="4" xfId="0" applyFont="1" applyFill="1" applyBorder="1"/>
    <xf numFmtId="0" fontId="7" fillId="0" borderId="9" xfId="0" applyFont="1" applyFill="1" applyBorder="1"/>
    <xf numFmtId="0" fontId="7" fillId="0" borderId="6" xfId="0" applyFont="1" applyFill="1" applyBorder="1"/>
    <xf numFmtId="0" fontId="7" fillId="0" borderId="13" xfId="0" applyFont="1" applyFill="1" applyBorder="1"/>
    <xf numFmtId="0" fontId="7" fillId="0" borderId="15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9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6" xfId="0" applyFont="1" applyFill="1" applyBorder="1" applyAlignment="1">
      <alignment horizontal="center"/>
    </xf>
    <xf numFmtId="4" fontId="2" fillId="2" borderId="18" xfId="1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14" xfId="0" applyFont="1" applyFill="1" applyBorder="1"/>
    <xf numFmtId="0" fontId="3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12" xfId="0" applyFont="1" applyFill="1" applyBorder="1"/>
    <xf numFmtId="0" fontId="3" fillId="0" borderId="9" xfId="0" applyFont="1" applyFill="1" applyBorder="1"/>
    <xf numFmtId="0" fontId="6" fillId="0" borderId="9" xfId="0" applyFont="1" applyFill="1" applyBorder="1"/>
    <xf numFmtId="0" fontId="6" fillId="0" borderId="4" xfId="0" applyFont="1" applyFill="1" applyBorder="1"/>
    <xf numFmtId="0" fontId="3" fillId="0" borderId="4" xfId="0" applyFont="1" applyFill="1" applyBorder="1"/>
    <xf numFmtId="0" fontId="7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20" xfId="0" applyFont="1" applyFill="1" applyBorder="1"/>
    <xf numFmtId="0" fontId="7" fillId="0" borderId="20" xfId="0" applyFont="1" applyFill="1" applyBorder="1"/>
    <xf numFmtId="0" fontId="6" fillId="0" borderId="9" xfId="1" applyFont="1" applyFill="1" applyBorder="1" applyAlignment="1">
      <alignment horizontal="left"/>
    </xf>
    <xf numFmtId="0" fontId="7" fillId="0" borderId="9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6" fillId="0" borderId="12" xfId="1" applyFont="1" applyFill="1" applyBorder="1" applyAlignment="1">
      <alignment horizontal="right"/>
    </xf>
    <xf numFmtId="0" fontId="6" fillId="0" borderId="15" xfId="1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4" xfId="0" applyFont="1" applyFill="1" applyBorder="1"/>
    <xf numFmtId="0" fontId="6" fillId="0" borderId="14" xfId="0" applyFont="1" applyFill="1" applyBorder="1" applyAlignment="1">
      <alignment horizontal="right"/>
    </xf>
    <xf numFmtId="0" fontId="9" fillId="0" borderId="0" xfId="0" applyFont="1" applyFill="1"/>
    <xf numFmtId="0" fontId="10" fillId="0" borderId="0" xfId="0" applyFont="1" applyFill="1" applyAlignment="1">
      <alignment horizontal="left"/>
    </xf>
    <xf numFmtId="0" fontId="11" fillId="0" borderId="0" xfId="0" applyFont="1" applyFill="1"/>
    <xf numFmtId="0" fontId="12" fillId="0" borderId="0" xfId="0" applyFont="1" applyFill="1"/>
    <xf numFmtId="0" fontId="7" fillId="0" borderId="9" xfId="0" applyFont="1" applyFill="1" applyBorder="1" applyAlignment="1">
      <alignment wrapText="1"/>
    </xf>
    <xf numFmtId="0" fontId="6" fillId="3" borderId="0" xfId="0" applyFont="1" applyFill="1"/>
    <xf numFmtId="4" fontId="6" fillId="3" borderId="14" xfId="0" applyNumberFormat="1" applyFont="1" applyFill="1" applyBorder="1"/>
    <xf numFmtId="4" fontId="6" fillId="3" borderId="9" xfId="0" applyNumberFormat="1" applyFont="1" applyFill="1" applyBorder="1"/>
    <xf numFmtId="4" fontId="6" fillId="3" borderId="12" xfId="0" applyNumberFormat="1" applyFont="1" applyFill="1" applyBorder="1"/>
    <xf numFmtId="4" fontId="6" fillId="3" borderId="0" xfId="0" applyNumberFormat="1" applyFont="1" applyFill="1" applyBorder="1"/>
    <xf numFmtId="0" fontId="6" fillId="3" borderId="9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7" fillId="3" borderId="9" xfId="0" applyFont="1" applyFill="1" applyBorder="1"/>
    <xf numFmtId="0" fontId="6" fillId="3" borderId="9" xfId="0" applyFont="1" applyFill="1" applyBorder="1"/>
    <xf numFmtId="0" fontId="6" fillId="0" borderId="0" xfId="0" applyFont="1" applyFill="1" applyAlignment="1">
      <alignment horizontal="right"/>
    </xf>
    <xf numFmtId="0" fontId="1" fillId="0" borderId="0" xfId="0" applyFont="1" applyFill="1"/>
    <xf numFmtId="4" fontId="1" fillId="3" borderId="0" xfId="0" applyNumberFormat="1" applyFont="1" applyFill="1"/>
    <xf numFmtId="0" fontId="1" fillId="3" borderId="0" xfId="0" applyFont="1" applyFill="1"/>
    <xf numFmtId="0" fontId="14" fillId="3" borderId="0" xfId="0" applyFont="1" applyFill="1"/>
    <xf numFmtId="0" fontId="9" fillId="3" borderId="0" xfId="0" applyFont="1" applyFill="1"/>
    <xf numFmtId="0" fontId="14" fillId="3" borderId="0" xfId="0" applyFont="1" applyFill="1" applyAlignment="1">
      <alignment horizontal="center"/>
    </xf>
    <xf numFmtId="0" fontId="15" fillId="3" borderId="0" xfId="0" applyFont="1" applyFill="1" applyAlignment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/>
    <xf numFmtId="0" fontId="6" fillId="3" borderId="3" xfId="0" applyFont="1" applyFill="1" applyBorder="1"/>
    <xf numFmtId="0" fontId="6" fillId="3" borderId="14" xfId="0" applyFont="1" applyFill="1" applyBorder="1"/>
    <xf numFmtId="0" fontId="6" fillId="3" borderId="11" xfId="0" applyFont="1" applyFill="1" applyBorder="1"/>
    <xf numFmtId="0" fontId="6" fillId="3" borderId="15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20" xfId="0" applyFont="1" applyFill="1" applyBorder="1"/>
    <xf numFmtId="0" fontId="6" fillId="3" borderId="20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4" fontId="6" fillId="3" borderId="21" xfId="0" applyNumberFormat="1" applyFont="1" applyFill="1" applyBorder="1"/>
    <xf numFmtId="4" fontId="4" fillId="3" borderId="0" xfId="0" applyNumberFormat="1" applyFont="1" applyFill="1"/>
    <xf numFmtId="0" fontId="6" fillId="0" borderId="12" xfId="0" applyFont="1" applyFill="1" applyBorder="1"/>
    <xf numFmtId="0" fontId="2" fillId="3" borderId="9" xfId="0" applyFont="1" applyFill="1" applyBorder="1"/>
    <xf numFmtId="4" fontId="2" fillId="3" borderId="20" xfId="0" applyNumberFormat="1" applyFont="1" applyFill="1" applyBorder="1"/>
    <xf numFmtId="0" fontId="6" fillId="3" borderId="4" xfId="0" applyFont="1" applyFill="1" applyBorder="1" applyAlignment="1">
      <alignment horizontal="left"/>
    </xf>
    <xf numFmtId="0" fontId="2" fillId="3" borderId="20" xfId="0" applyFont="1" applyFill="1" applyBorder="1"/>
    <xf numFmtId="0" fontId="3" fillId="0" borderId="21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0" fontId="2" fillId="3" borderId="14" xfId="0" applyFont="1" applyFill="1" applyBorder="1"/>
    <xf numFmtId="0" fontId="2" fillId="3" borderId="21" xfId="0" applyFont="1" applyFill="1" applyBorder="1"/>
    <xf numFmtId="0" fontId="2" fillId="3" borderId="0" xfId="0" applyFont="1" applyFill="1" applyBorder="1"/>
    <xf numFmtId="4" fontId="2" fillId="3" borderId="0" xfId="0" applyNumberFormat="1" applyFont="1" applyFill="1" applyBorder="1"/>
    <xf numFmtId="0" fontId="6" fillId="3" borderId="19" xfId="0" applyFont="1" applyFill="1" applyBorder="1"/>
    <xf numFmtId="0" fontId="6" fillId="3" borderId="19" xfId="0" applyFont="1" applyFill="1" applyBorder="1" applyAlignment="1">
      <alignment horizontal="center"/>
    </xf>
    <xf numFmtId="0" fontId="2" fillId="3" borderId="19" xfId="0" applyFont="1" applyFill="1" applyBorder="1"/>
    <xf numFmtId="4" fontId="2" fillId="3" borderId="19" xfId="0" applyNumberFormat="1" applyFont="1" applyFill="1" applyBorder="1"/>
    <xf numFmtId="0" fontId="6" fillId="3" borderId="28" xfId="0" applyFont="1" applyFill="1" applyBorder="1"/>
    <xf numFmtId="0" fontId="6" fillId="3" borderId="28" xfId="0" applyFont="1" applyFill="1" applyBorder="1" applyAlignment="1">
      <alignment horizontal="center"/>
    </xf>
    <xf numFmtId="0" fontId="2" fillId="3" borderId="28" xfId="0" applyFont="1" applyFill="1" applyBorder="1"/>
    <xf numFmtId="4" fontId="2" fillId="3" borderId="28" xfId="0" applyNumberFormat="1" applyFont="1" applyFill="1" applyBorder="1"/>
    <xf numFmtId="0" fontId="6" fillId="3" borderId="6" xfId="0" applyFont="1" applyFill="1" applyBorder="1"/>
    <xf numFmtId="0" fontId="18" fillId="3" borderId="0" xfId="0" applyFont="1" applyFill="1" applyAlignment="1"/>
    <xf numFmtId="0" fontId="6" fillId="2" borderId="1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6" xfId="0" applyFont="1" applyFill="1" applyBorder="1"/>
    <xf numFmtId="4" fontId="6" fillId="0" borderId="9" xfId="0" applyNumberFormat="1" applyFont="1" applyFill="1" applyBorder="1"/>
    <xf numFmtId="4" fontId="7" fillId="5" borderId="9" xfId="0" applyNumberFormat="1" applyFont="1" applyFill="1" applyBorder="1"/>
    <xf numFmtId="0" fontId="2" fillId="2" borderId="18" xfId="0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0" fontId="5" fillId="0" borderId="9" xfId="0" applyFont="1" applyFill="1" applyBorder="1"/>
    <xf numFmtId="0" fontId="10" fillId="0" borderId="14" xfId="0" applyFont="1" applyFill="1" applyBorder="1" applyAlignment="1">
      <alignment horizontal="left"/>
    </xf>
    <xf numFmtId="4" fontId="7" fillId="5" borderId="12" xfId="0" applyNumberFormat="1" applyFont="1" applyFill="1" applyBorder="1"/>
    <xf numFmtId="4" fontId="6" fillId="0" borderId="12" xfId="0" applyNumberFormat="1" applyFont="1" applyFill="1" applyBorder="1"/>
    <xf numFmtId="49" fontId="2" fillId="2" borderId="16" xfId="0" applyNumberFormat="1" applyFont="1" applyFill="1" applyBorder="1" applyAlignment="1">
      <alignment horizontal="center"/>
    </xf>
    <xf numFmtId="0" fontId="3" fillId="3" borderId="0" xfId="0" applyFont="1" applyFill="1" applyBorder="1"/>
    <xf numFmtId="4" fontId="7" fillId="3" borderId="0" xfId="0" applyNumberFormat="1" applyFont="1" applyFill="1" applyBorder="1"/>
    <xf numFmtId="0" fontId="7" fillId="3" borderId="0" xfId="0" applyFont="1" applyFill="1" applyBorder="1"/>
    <xf numFmtId="0" fontId="5" fillId="0" borderId="24" xfId="0" applyFont="1" applyFill="1" applyBorder="1"/>
    <xf numFmtId="0" fontId="5" fillId="0" borderId="14" xfId="0" applyFont="1" applyFill="1" applyBorder="1"/>
    <xf numFmtId="0" fontId="8" fillId="0" borderId="29" xfId="0" applyFont="1" applyFill="1" applyBorder="1"/>
    <xf numFmtId="0" fontId="5" fillId="0" borderId="21" xfId="0" applyFont="1" applyFill="1" applyBorder="1"/>
    <xf numFmtId="0" fontId="3" fillId="0" borderId="22" xfId="0" applyFont="1" applyFill="1" applyBorder="1"/>
    <xf numFmtId="0" fontId="6" fillId="3" borderId="21" xfId="0" applyFont="1" applyFill="1" applyBorder="1"/>
    <xf numFmtId="0" fontId="6" fillId="3" borderId="14" xfId="0" applyFont="1" applyFill="1" applyBorder="1" applyAlignment="1">
      <alignment horizontal="right"/>
    </xf>
    <xf numFmtId="0" fontId="6" fillId="5" borderId="21" xfId="0" applyFont="1" applyFill="1" applyBorder="1"/>
    <xf numFmtId="0" fontId="6" fillId="5" borderId="9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/>
    <xf numFmtId="0" fontId="6" fillId="3" borderId="13" xfId="0" applyFont="1" applyFill="1" applyBorder="1"/>
    <xf numFmtId="0" fontId="6" fillId="3" borderId="13" xfId="0" applyFont="1" applyFill="1" applyBorder="1" applyAlignment="1">
      <alignment horizontal="center"/>
    </xf>
    <xf numFmtId="4" fontId="6" fillId="3" borderId="13" xfId="0" applyNumberFormat="1" applyFont="1" applyFill="1" applyBorder="1"/>
    <xf numFmtId="0" fontId="17" fillId="3" borderId="20" xfId="0" applyFont="1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3" fillId="0" borderId="0" xfId="0" applyFont="1" applyAlignment="1">
      <alignment horizontal="center"/>
    </xf>
    <xf numFmtId="0" fontId="24" fillId="6" borderId="1" xfId="0" applyFont="1" applyFill="1" applyBorder="1" applyAlignment="1">
      <alignment horizontal="center" vertical="center"/>
    </xf>
    <xf numFmtId="0" fontId="24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4" fillId="6" borderId="2" xfId="0" applyFont="1" applyFill="1" applyBorder="1" applyAlignment="1">
      <alignment horizontal="center" vertical="center"/>
    </xf>
    <xf numFmtId="0" fontId="24" fillId="6" borderId="33" xfId="0" applyFont="1" applyFill="1" applyBorder="1" applyAlignment="1">
      <alignment horizontal="center" vertical="center"/>
    </xf>
    <xf numFmtId="0" fontId="1" fillId="0" borderId="0" xfId="0" applyFont="1"/>
    <xf numFmtId="14" fontId="6" fillId="0" borderId="0" xfId="0" applyNumberFormat="1" applyFont="1" applyAlignment="1">
      <alignment horizontal="left"/>
    </xf>
    <xf numFmtId="0" fontId="26" fillId="0" borderId="34" xfId="0" applyFont="1" applyBorder="1"/>
    <xf numFmtId="4" fontId="26" fillId="0" borderId="3" xfId="0" applyNumberFormat="1" applyFont="1" applyBorder="1"/>
    <xf numFmtId="4" fontId="27" fillId="0" borderId="35" xfId="0" applyNumberFormat="1" applyFont="1" applyFill="1" applyBorder="1"/>
    <xf numFmtId="0" fontId="26" fillId="0" borderId="36" xfId="0" applyFont="1" applyBorder="1"/>
    <xf numFmtId="4" fontId="26" fillId="0" borderId="4" xfId="0" applyNumberFormat="1" applyFont="1" applyBorder="1"/>
    <xf numFmtId="0" fontId="26" fillId="0" borderId="37" xfId="0" applyFont="1" applyBorder="1"/>
    <xf numFmtId="0" fontId="24" fillId="0" borderId="38" xfId="0" applyFont="1" applyBorder="1"/>
    <xf numFmtId="4" fontId="24" fillId="0" borderId="5" xfId="0" applyNumberFormat="1" applyFont="1" applyBorder="1"/>
    <xf numFmtId="0" fontId="26" fillId="0" borderId="39" xfId="0" applyFont="1" applyBorder="1"/>
    <xf numFmtId="4" fontId="26" fillId="0" borderId="6" xfId="0" applyNumberFormat="1" applyFont="1" applyBorder="1"/>
    <xf numFmtId="0" fontId="27" fillId="0" borderId="35" xfId="0" applyFont="1" applyBorder="1"/>
    <xf numFmtId="4" fontId="27" fillId="0" borderId="29" xfId="0" applyNumberFormat="1" applyFont="1" applyFill="1" applyBorder="1"/>
    <xf numFmtId="0" fontId="24" fillId="0" borderId="40" xfId="0" applyFont="1" applyBorder="1"/>
    <xf numFmtId="4" fontId="24" fillId="0" borderId="3" xfId="0" applyNumberFormat="1" applyFont="1" applyBorder="1"/>
    <xf numFmtId="0" fontId="24" fillId="0" borderId="41" xfId="0" applyFont="1" applyFill="1" applyBorder="1"/>
    <xf numFmtId="4" fontId="26" fillId="0" borderId="6" xfId="0" applyNumberFormat="1" applyFont="1" applyFill="1" applyBorder="1"/>
    <xf numFmtId="0" fontId="25" fillId="0" borderId="42" xfId="0" applyFont="1" applyBorder="1"/>
    <xf numFmtId="4" fontId="24" fillId="0" borderId="6" xfId="0" applyNumberFormat="1" applyFont="1" applyFill="1" applyBorder="1"/>
    <xf numFmtId="0" fontId="25" fillId="0" borderId="43" xfId="0" applyFont="1" applyBorder="1"/>
    <xf numFmtId="0" fontId="24" fillId="0" borderId="44" xfId="0" applyFont="1" applyBorder="1"/>
    <xf numFmtId="4" fontId="24" fillId="0" borderId="8" xfId="0" applyNumberFormat="1" applyFont="1" applyFill="1" applyBorder="1"/>
    <xf numFmtId="0" fontId="25" fillId="0" borderId="45" xfId="0" applyFont="1" applyBorder="1"/>
    <xf numFmtId="0" fontId="6" fillId="0" borderId="0" xfId="0" applyFont="1"/>
    <xf numFmtId="0" fontId="6" fillId="0" borderId="0" xfId="0" applyFont="1" applyBorder="1"/>
    <xf numFmtId="0" fontId="26" fillId="0" borderId="0" xfId="0" applyFont="1"/>
    <xf numFmtId="4" fontId="2" fillId="3" borderId="9" xfId="0" applyNumberFormat="1" applyFont="1" applyFill="1" applyBorder="1" applyAlignment="1">
      <alignment horizontal="center"/>
    </xf>
    <xf numFmtId="4" fontId="2" fillId="4" borderId="21" xfId="0" applyNumberFormat="1" applyFont="1" applyFill="1" applyBorder="1" applyAlignment="1">
      <alignment horizontal="center"/>
    </xf>
    <xf numFmtId="4" fontId="2" fillId="4" borderId="9" xfId="0" applyNumberFormat="1" applyFont="1" applyFill="1" applyBorder="1" applyAlignment="1">
      <alignment horizontal="center"/>
    </xf>
    <xf numFmtId="4" fontId="6" fillId="4" borderId="9" xfId="0" applyNumberFormat="1" applyFont="1" applyFill="1" applyBorder="1"/>
    <xf numFmtId="4" fontId="6" fillId="4" borderId="13" xfId="0" applyNumberFormat="1" applyFont="1" applyFill="1" applyBorder="1"/>
    <xf numFmtId="4" fontId="6" fillId="4" borderId="12" xfId="0" applyNumberFormat="1" applyFont="1" applyFill="1" applyBorder="1"/>
    <xf numFmtId="4" fontId="2" fillId="4" borderId="20" xfId="0" applyNumberFormat="1" applyFont="1" applyFill="1" applyBorder="1"/>
    <xf numFmtId="4" fontId="16" fillId="3" borderId="0" xfId="0" applyNumberFormat="1" applyFont="1" applyFill="1" applyAlignment="1">
      <alignment horizontal="right"/>
    </xf>
    <xf numFmtId="4" fontId="6" fillId="3" borderId="0" xfId="0" applyNumberFormat="1" applyFont="1" applyFill="1"/>
    <xf numFmtId="4" fontId="6" fillId="3" borderId="0" xfId="0" applyNumberFormat="1" applyFont="1" applyFill="1" applyAlignment="1"/>
    <xf numFmtId="4" fontId="2" fillId="3" borderId="0" xfId="0" applyNumberFormat="1" applyFont="1" applyFill="1" applyAlignment="1">
      <alignment horizontal="center"/>
    </xf>
    <xf numFmtId="4" fontId="2" fillId="2" borderId="16" xfId="1" applyNumberFormat="1" applyFont="1" applyFill="1" applyBorder="1" applyAlignment="1">
      <alignment horizontal="center"/>
    </xf>
    <xf numFmtId="4" fontId="2" fillId="4" borderId="14" xfId="0" applyNumberFormat="1" applyFont="1" applyFill="1" applyBorder="1" applyAlignment="1">
      <alignment horizontal="center"/>
    </xf>
    <xf numFmtId="4" fontId="2" fillId="2" borderId="13" xfId="1" applyNumberFormat="1" applyFont="1" applyFill="1" applyBorder="1" applyAlignment="1">
      <alignment horizontal="center"/>
    </xf>
    <xf numFmtId="4" fontId="6" fillId="4" borderId="21" xfId="0" applyNumberFormat="1" applyFont="1" applyFill="1" applyBorder="1"/>
    <xf numFmtId="4" fontId="6" fillId="4" borderId="14" xfId="0" applyNumberFormat="1" applyFont="1" applyFill="1" applyBorder="1"/>
    <xf numFmtId="4" fontId="6" fillId="4" borderId="9" xfId="0" applyNumberFormat="1" applyFont="1" applyFill="1" applyBorder="1" applyAlignment="1"/>
    <xf numFmtId="4" fontId="6" fillId="4" borderId="9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4" fontId="2" fillId="3" borderId="0" xfId="0" applyNumberFormat="1" applyFont="1" applyFill="1" applyBorder="1" applyAlignment="1">
      <alignment vertical="center"/>
    </xf>
    <xf numFmtId="4" fontId="6" fillId="3" borderId="0" xfId="0" applyNumberFormat="1" applyFont="1" applyFill="1" applyBorder="1" applyAlignment="1">
      <alignment horizontal="right"/>
    </xf>
    <xf numFmtId="4" fontId="2" fillId="3" borderId="0" xfId="0" applyNumberFormat="1" applyFont="1" applyFill="1"/>
    <xf numFmtId="4" fontId="5" fillId="0" borderId="0" xfId="0" applyNumberFormat="1" applyFont="1" applyFill="1"/>
    <xf numFmtId="4" fontId="9" fillId="0" borderId="0" xfId="0" applyNumberFormat="1" applyFont="1" applyFill="1"/>
    <xf numFmtId="4" fontId="5" fillId="5" borderId="9" xfId="0" applyNumberFormat="1" applyFont="1" applyFill="1" applyBorder="1"/>
    <xf numFmtId="4" fontId="2" fillId="5" borderId="20" xfId="0" applyNumberFormat="1" applyFont="1" applyFill="1" applyBorder="1"/>
    <xf numFmtId="4" fontId="5" fillId="5" borderId="24" xfId="0" applyNumberFormat="1" applyFont="1" applyFill="1" applyBorder="1"/>
    <xf numFmtId="4" fontId="5" fillId="5" borderId="21" xfId="0" applyNumberFormat="1" applyFont="1" applyFill="1" applyBorder="1"/>
    <xf numFmtId="4" fontId="5" fillId="5" borderId="14" xfId="0" applyNumberFormat="1" applyFont="1" applyFill="1" applyBorder="1"/>
    <xf numFmtId="4" fontId="5" fillId="5" borderId="0" xfId="0" applyNumberFormat="1" applyFont="1" applyFill="1"/>
    <xf numFmtId="4" fontId="7" fillId="0" borderId="0" xfId="0" applyNumberFormat="1" applyFont="1" applyFill="1"/>
    <xf numFmtId="4" fontId="7" fillId="0" borderId="22" xfId="0" applyNumberFormat="1" applyFont="1" applyFill="1" applyBorder="1"/>
    <xf numFmtId="4" fontId="7" fillId="0" borderId="20" xfId="0" applyNumberFormat="1" applyFont="1" applyFill="1" applyBorder="1"/>
    <xf numFmtId="4" fontId="3" fillId="0" borderId="20" xfId="0" applyNumberFormat="1" applyFont="1" applyFill="1" applyBorder="1"/>
    <xf numFmtId="4" fontId="2" fillId="3" borderId="21" xfId="0" applyNumberFormat="1" applyFont="1" applyFill="1" applyBorder="1" applyAlignment="1">
      <alignment horizontal="center"/>
    </xf>
    <xf numFmtId="4" fontId="2" fillId="3" borderId="14" xfId="0" applyNumberFormat="1" applyFont="1" applyFill="1" applyBorder="1" applyAlignment="1">
      <alignment horizontal="center"/>
    </xf>
    <xf numFmtId="4" fontId="6" fillId="3" borderId="9" xfId="0" applyNumberFormat="1" applyFont="1" applyFill="1" applyBorder="1" applyAlignment="1"/>
    <xf numFmtId="4" fontId="6" fillId="3" borderId="9" xfId="0" applyNumberFormat="1" applyFont="1" applyFill="1" applyBorder="1" applyAlignment="1">
      <alignment horizontal="right"/>
    </xf>
    <xf numFmtId="49" fontId="2" fillId="2" borderId="16" xfId="1" applyNumberFormat="1" applyFont="1" applyFill="1" applyBorder="1" applyAlignment="1">
      <alignment horizontal="center"/>
    </xf>
    <xf numFmtId="4" fontId="7" fillId="0" borderId="14" xfId="0" applyNumberFormat="1" applyFont="1" applyFill="1" applyBorder="1"/>
    <xf numFmtId="4" fontId="7" fillId="4" borderId="14" xfId="0" applyNumberFormat="1" applyFont="1" applyFill="1" applyBorder="1"/>
    <xf numFmtId="4" fontId="7" fillId="5" borderId="14" xfId="0" applyNumberFormat="1" applyFont="1" applyFill="1" applyBorder="1"/>
    <xf numFmtId="0" fontId="2" fillId="0" borderId="9" xfId="0" applyFont="1" applyFill="1" applyBorder="1"/>
    <xf numFmtId="4" fontId="8" fillId="0" borderId="14" xfId="0" applyNumberFormat="1" applyFont="1" applyFill="1" applyBorder="1"/>
    <xf numFmtId="4" fontId="7" fillId="4" borderId="9" xfId="0" applyNumberFormat="1" applyFont="1" applyFill="1" applyBorder="1"/>
    <xf numFmtId="4" fontId="7" fillId="0" borderId="9" xfId="0" applyNumberFormat="1" applyFont="1" applyFill="1" applyBorder="1"/>
    <xf numFmtId="4" fontId="7" fillId="0" borderId="12" xfId="0" applyNumberFormat="1" applyFont="1" applyFill="1" applyBorder="1"/>
    <xf numFmtId="4" fontId="7" fillId="4" borderId="12" xfId="0" applyNumberFormat="1" applyFont="1" applyFill="1" applyBorder="1"/>
    <xf numFmtId="0" fontId="7" fillId="0" borderId="22" xfId="0" applyFont="1" applyFill="1" applyBorder="1"/>
    <xf numFmtId="4" fontId="17" fillId="3" borderId="0" xfId="0" applyNumberFormat="1" applyFont="1" applyFill="1" applyAlignment="1">
      <alignment horizontal="right"/>
    </xf>
    <xf numFmtId="4" fontId="9" fillId="3" borderId="0" xfId="0" applyNumberFormat="1" applyFont="1" applyFill="1" applyAlignment="1">
      <alignment horizontal="center"/>
    </xf>
    <xf numFmtId="4" fontId="6" fillId="2" borderId="18" xfId="1" applyNumberFormat="1" applyFont="1" applyFill="1" applyBorder="1" applyAlignment="1">
      <alignment horizontal="center"/>
    </xf>
    <xf numFmtId="4" fontId="6" fillId="2" borderId="16" xfId="1" applyNumberFormat="1" applyFont="1" applyFill="1" applyBorder="1" applyAlignment="1">
      <alignment horizontal="center"/>
    </xf>
    <xf numFmtId="4" fontId="17" fillId="3" borderId="28" xfId="0" applyNumberFormat="1" applyFont="1" applyFill="1" applyBorder="1" applyAlignment="1">
      <alignment horizontal="right"/>
    </xf>
    <xf numFmtId="4" fontId="13" fillId="3" borderId="0" xfId="0" applyNumberFormat="1" applyFont="1" applyFill="1" applyAlignment="1">
      <alignment horizontal="center"/>
    </xf>
    <xf numFmtId="0" fontId="6" fillId="3" borderId="9" xfId="0" applyFont="1" applyFill="1" applyBorder="1" applyAlignment="1">
      <alignment horizontal="right"/>
    </xf>
    <xf numFmtId="4" fontId="6" fillId="5" borderId="9" xfId="0" applyNumberFormat="1" applyFont="1" applyFill="1" applyBorder="1"/>
    <xf numFmtId="4" fontId="28" fillId="0" borderId="8" xfId="0" applyNumberFormat="1" applyFont="1" applyFill="1" applyBorder="1" applyAlignment="1">
      <alignment horizontal="left" vertical="center"/>
    </xf>
    <xf numFmtId="0" fontId="28" fillId="0" borderId="10" xfId="0" applyFont="1" applyFill="1" applyBorder="1"/>
    <xf numFmtId="0" fontId="28" fillId="0" borderId="20" xfId="0" applyFont="1" applyFill="1" applyBorder="1" applyAlignment="1">
      <alignment vertical="center"/>
    </xf>
    <xf numFmtId="0" fontId="28" fillId="0" borderId="10" xfId="0" applyFont="1" applyFill="1" applyBorder="1" applyAlignment="1">
      <alignment horizontal="center"/>
    </xf>
    <xf numFmtId="4" fontId="28" fillId="3" borderId="10" xfId="0" applyNumberFormat="1" applyFont="1" applyFill="1" applyBorder="1" applyAlignment="1">
      <alignment vertical="center"/>
    </xf>
    <xf numFmtId="0" fontId="29" fillId="0" borderId="0" xfId="0" applyFont="1" applyFill="1"/>
    <xf numFmtId="0" fontId="6" fillId="3" borderId="21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30" fillId="3" borderId="10" xfId="0" applyFont="1" applyFill="1" applyBorder="1"/>
    <xf numFmtId="0" fontId="30" fillId="3" borderId="10" xfId="0" applyFont="1" applyFill="1" applyBorder="1" applyAlignment="1">
      <alignment horizontal="center"/>
    </xf>
    <xf numFmtId="0" fontId="31" fillId="3" borderId="23" xfId="0" applyFont="1" applyFill="1" applyBorder="1" applyAlignment="1">
      <alignment vertical="center"/>
    </xf>
    <xf numFmtId="4" fontId="31" fillId="0" borderId="10" xfId="0" applyNumberFormat="1" applyFont="1" applyFill="1" applyBorder="1" applyAlignment="1">
      <alignment vertical="center"/>
    </xf>
    <xf numFmtId="0" fontId="30" fillId="3" borderId="0" xfId="0" applyFont="1" applyFill="1"/>
    <xf numFmtId="0" fontId="6" fillId="0" borderId="14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left"/>
    </xf>
    <xf numFmtId="0" fontId="9" fillId="0" borderId="9" xfId="0" applyFont="1" applyFill="1" applyBorder="1"/>
    <xf numFmtId="0" fontId="3" fillId="0" borderId="14" xfId="0" applyFont="1" applyFill="1" applyBorder="1" applyAlignment="1">
      <alignment horizontal="left"/>
    </xf>
    <xf numFmtId="0" fontId="9" fillId="0" borderId="14" xfId="0" applyFont="1" applyFill="1" applyBorder="1"/>
    <xf numFmtId="0" fontId="10" fillId="0" borderId="0" xfId="0" applyFont="1" applyFill="1" applyBorder="1" applyAlignment="1">
      <alignment horizontal="left"/>
    </xf>
    <xf numFmtId="4" fontId="2" fillId="3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0" fontId="9" fillId="0" borderId="0" xfId="0" applyFont="1" applyFill="1" applyBorder="1"/>
    <xf numFmtId="4" fontId="28" fillId="3" borderId="20" xfId="0" applyNumberFormat="1" applyFont="1" applyFill="1" applyBorder="1" applyAlignment="1">
      <alignment vertical="center"/>
    </xf>
    <xf numFmtId="0" fontId="7" fillId="0" borderId="15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0" fontId="2" fillId="0" borderId="12" xfId="0" applyFont="1" applyFill="1" applyBorder="1"/>
    <xf numFmtId="4" fontId="8" fillId="0" borderId="13" xfId="0" applyNumberFormat="1" applyFont="1" applyFill="1" applyBorder="1"/>
    <xf numFmtId="4" fontId="3" fillId="4" borderId="20" xfId="0" applyNumberFormat="1" applyFont="1" applyFill="1" applyBorder="1"/>
    <xf numFmtId="4" fontId="3" fillId="5" borderId="20" xfId="0" applyNumberFormat="1" applyFont="1" applyFill="1" applyBorder="1"/>
    <xf numFmtId="49" fontId="6" fillId="0" borderId="3" xfId="0" applyNumberFormat="1" applyFont="1" applyFill="1" applyBorder="1" applyAlignment="1">
      <alignment horizontal="right"/>
    </xf>
    <xf numFmtId="49" fontId="6" fillId="0" borderId="15" xfId="1" applyNumberFormat="1" applyFont="1" applyFill="1" applyBorder="1" applyAlignment="1">
      <alignment horizontal="right"/>
    </xf>
    <xf numFmtId="49" fontId="6" fillId="0" borderId="9" xfId="0" applyNumberFormat="1" applyFont="1" applyFill="1" applyBorder="1" applyAlignment="1">
      <alignment horizontal="right"/>
    </xf>
    <xf numFmtId="49" fontId="7" fillId="0" borderId="9" xfId="0" applyNumberFormat="1" applyFont="1" applyFill="1" applyBorder="1" applyAlignment="1">
      <alignment horizontal="right"/>
    </xf>
    <xf numFmtId="4" fontId="6" fillId="0" borderId="9" xfId="0" applyNumberFormat="1" applyFont="1" applyFill="1" applyBorder="1"/>
    <xf numFmtId="4" fontId="7" fillId="5" borderId="9" xfId="0" applyNumberFormat="1" applyFont="1" applyFill="1" applyBorder="1"/>
    <xf numFmtId="0" fontId="6" fillId="0" borderId="16" xfId="0" applyFont="1" applyFill="1" applyBorder="1"/>
    <xf numFmtId="0" fontId="6" fillId="3" borderId="16" xfId="0" applyFont="1" applyFill="1" applyBorder="1"/>
    <xf numFmtId="4" fontId="2" fillId="5" borderId="10" xfId="0" applyNumberFormat="1" applyFont="1" applyFill="1" applyBorder="1"/>
    <xf numFmtId="0" fontId="6" fillId="5" borderId="14" xfId="0" applyFont="1" applyFill="1" applyBorder="1"/>
    <xf numFmtId="4" fontId="6" fillId="4" borderId="9" xfId="0" applyNumberFormat="1" applyFont="1" applyFill="1" applyBorder="1"/>
    <xf numFmtId="4" fontId="7" fillId="5" borderId="9" xfId="0" applyNumberFormat="1" applyFont="1" applyFill="1" applyBorder="1"/>
    <xf numFmtId="4" fontId="6" fillId="4" borderId="0" xfId="0" applyNumberFormat="1" applyFont="1" applyFill="1"/>
    <xf numFmtId="0" fontId="7" fillId="0" borderId="9" xfId="0" applyNumberFormat="1" applyFont="1" applyFill="1" applyBorder="1"/>
    <xf numFmtId="0" fontId="1" fillId="0" borderId="0" xfId="5" applyFont="1"/>
    <xf numFmtId="0" fontId="4" fillId="0" borderId="0" xfId="5" applyFont="1" applyAlignment="1">
      <alignment horizontal="center"/>
    </xf>
    <xf numFmtId="0" fontId="4" fillId="2" borderId="9" xfId="5" applyFont="1" applyFill="1" applyBorder="1" applyAlignment="1">
      <alignment horizontal="center"/>
    </xf>
    <xf numFmtId="0" fontId="4" fillId="6" borderId="9" xfId="5" applyFont="1" applyFill="1" applyBorder="1" applyAlignment="1">
      <alignment horizontal="center"/>
    </xf>
    <xf numFmtId="1" fontId="1" fillId="0" borderId="9" xfId="5" applyNumberFormat="1" applyFont="1" applyBorder="1"/>
    <xf numFmtId="0" fontId="1" fillId="0" borderId="9" xfId="5" applyFont="1" applyBorder="1"/>
    <xf numFmtId="4" fontId="4" fillId="0" borderId="9" xfId="5" applyNumberFormat="1" applyFont="1" applyBorder="1"/>
    <xf numFmtId="0" fontId="4" fillId="0" borderId="9" xfId="5" applyFont="1" applyBorder="1"/>
    <xf numFmtId="0" fontId="4" fillId="0" borderId="9" xfId="5" applyFont="1" applyBorder="1" applyAlignment="1">
      <alignment horizontal="left"/>
    </xf>
    <xf numFmtId="4" fontId="1" fillId="0" borderId="9" xfId="5" applyNumberFormat="1" applyFont="1" applyBorder="1"/>
    <xf numFmtId="1" fontId="1" fillId="0" borderId="9" xfId="5" applyNumberFormat="1" applyFont="1" applyBorder="1" applyAlignment="1">
      <alignment horizontal="center"/>
    </xf>
    <xf numFmtId="14" fontId="1" fillId="0" borderId="9" xfId="5" applyNumberFormat="1" applyFont="1" applyBorder="1"/>
    <xf numFmtId="0" fontId="32" fillId="0" borderId="9" xfId="0" applyFont="1" applyBorder="1" applyAlignment="1">
      <alignment horizontal="center"/>
    </xf>
    <xf numFmtId="14" fontId="32" fillId="0" borderId="9" xfId="0" applyNumberFormat="1" applyFont="1" applyBorder="1" applyAlignment="1">
      <alignment horizontal="center"/>
    </xf>
    <xf numFmtId="4" fontId="32" fillId="0" borderId="9" xfId="0" applyNumberFormat="1" applyFont="1" applyBorder="1"/>
    <xf numFmtId="0" fontId="1" fillId="0" borderId="9" xfId="0" applyFont="1" applyBorder="1"/>
    <xf numFmtId="0" fontId="32" fillId="0" borderId="9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32" fillId="0" borderId="0" xfId="0" applyFont="1"/>
    <xf numFmtId="0" fontId="33" fillId="0" borderId="9" xfId="0" applyFont="1" applyBorder="1" applyAlignment="1">
      <alignment horizontal="left"/>
    </xf>
    <xf numFmtId="0" fontId="1" fillId="0" borderId="9" xfId="5" applyFont="1" applyBorder="1" applyAlignment="1">
      <alignment horizontal="left"/>
    </xf>
    <xf numFmtId="1" fontId="1" fillId="0" borderId="12" xfId="5" applyNumberFormat="1" applyFont="1" applyBorder="1" applyAlignment="1">
      <alignment horizontal="center"/>
    </xf>
    <xf numFmtId="14" fontId="1" fillId="0" borderId="12" xfId="5" applyNumberFormat="1" applyFont="1" applyBorder="1"/>
    <xf numFmtId="4" fontId="1" fillId="0" borderId="12" xfId="5" applyNumberFormat="1" applyFont="1" applyBorder="1"/>
    <xf numFmtId="0" fontId="1" fillId="0" borderId="12" xfId="5" applyFont="1" applyBorder="1" applyAlignment="1">
      <alignment horizontal="left"/>
    </xf>
    <xf numFmtId="0" fontId="1" fillId="0" borderId="9" xfId="5" applyFont="1" applyBorder="1" applyAlignment="1">
      <alignment horizontal="center"/>
    </xf>
    <xf numFmtId="0" fontId="1" fillId="0" borderId="9" xfId="5" applyFont="1" applyBorder="1" applyAlignment="1">
      <alignment wrapText="1"/>
    </xf>
    <xf numFmtId="0" fontId="32" fillId="0" borderId="0" xfId="0" applyFont="1" applyAlignment="1">
      <alignment horizontal="center"/>
    </xf>
    <xf numFmtId="4" fontId="32" fillId="0" borderId="0" xfId="0" applyNumberFormat="1" applyFont="1"/>
    <xf numFmtId="0" fontId="33" fillId="2" borderId="9" xfId="0" applyFont="1" applyFill="1" applyBorder="1" applyAlignment="1">
      <alignment horizontal="center"/>
    </xf>
    <xf numFmtId="4" fontId="33" fillId="2" borderId="9" xfId="0" applyNumberFormat="1" applyFont="1" applyFill="1" applyBorder="1" applyAlignment="1">
      <alignment horizontal="center"/>
    </xf>
    <xf numFmtId="0" fontId="33" fillId="0" borderId="0" xfId="0" applyFont="1"/>
    <xf numFmtId="4" fontId="33" fillId="0" borderId="9" xfId="0" applyNumberFormat="1" applyFont="1" applyBorder="1"/>
    <xf numFmtId="0" fontId="32" fillId="0" borderId="9" xfId="0" applyFont="1" applyBorder="1"/>
    <xf numFmtId="0" fontId="1" fillId="0" borderId="7" xfId="5" applyFont="1" applyBorder="1"/>
    <xf numFmtId="4" fontId="33" fillId="0" borderId="9" xfId="0" applyNumberFormat="1" applyFont="1" applyBorder="1" applyAlignment="1">
      <alignment horizontal="left"/>
    </xf>
    <xf numFmtId="0" fontId="33" fillId="0" borderId="9" xfId="0" applyFont="1" applyBorder="1" applyAlignment="1">
      <alignment horizontal="right"/>
    </xf>
    <xf numFmtId="4" fontId="33" fillId="0" borderId="9" xfId="0" applyNumberFormat="1" applyFont="1" applyBorder="1" applyAlignment="1">
      <alignment horizontal="right"/>
    </xf>
    <xf numFmtId="164" fontId="33" fillId="0" borderId="9" xfId="0" applyNumberFormat="1" applyFont="1" applyBorder="1" applyAlignment="1">
      <alignment horizontal="left"/>
    </xf>
    <xf numFmtId="4" fontId="32" fillId="0" borderId="9" xfId="0" applyNumberFormat="1" applyFont="1" applyBorder="1" applyAlignment="1">
      <alignment horizontal="right"/>
    </xf>
    <xf numFmtId="4" fontId="32" fillId="0" borderId="9" xfId="0" applyNumberFormat="1" applyFont="1" applyBorder="1" applyAlignment="1">
      <alignment horizontal="left"/>
    </xf>
    <xf numFmtId="164" fontId="32" fillId="0" borderId="9" xfId="0" applyNumberFormat="1" applyFont="1" applyBorder="1" applyAlignment="1">
      <alignment horizontal="left"/>
    </xf>
    <xf numFmtId="0" fontId="33" fillId="0" borderId="9" xfId="0" applyFont="1" applyBorder="1" applyAlignment="1">
      <alignment horizontal="center"/>
    </xf>
    <xf numFmtId="14" fontId="33" fillId="0" borderId="9" xfId="0" applyNumberFormat="1" applyFont="1" applyBorder="1" applyAlignment="1">
      <alignment horizontal="center"/>
    </xf>
    <xf numFmtId="0" fontId="33" fillId="0" borderId="9" xfId="0" applyFont="1" applyBorder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1" fontId="32" fillId="0" borderId="9" xfId="0" applyNumberFormat="1" applyFont="1" applyBorder="1" applyAlignment="1">
      <alignment horizontal="center"/>
    </xf>
    <xf numFmtId="14" fontId="32" fillId="0" borderId="9" xfId="0" applyNumberFormat="1" applyFont="1" applyBorder="1" applyAlignment="1">
      <alignment horizontal="left"/>
    </xf>
    <xf numFmtId="0" fontId="32" fillId="2" borderId="9" xfId="0" applyFont="1" applyFill="1" applyBorder="1" applyAlignment="1">
      <alignment horizontal="center"/>
    </xf>
    <xf numFmtId="4" fontId="33" fillId="2" borderId="9" xfId="0" applyNumberFormat="1" applyFont="1" applyFill="1" applyBorder="1"/>
    <xf numFmtId="0" fontId="33" fillId="2" borderId="9" xfId="0" applyFont="1" applyFill="1" applyBorder="1" applyAlignment="1">
      <alignment horizontal="right"/>
    </xf>
    <xf numFmtId="0" fontId="32" fillId="2" borderId="9" xfId="0" applyFont="1" applyFill="1" applyBorder="1"/>
    <xf numFmtId="0" fontId="32" fillId="0" borderId="0" xfId="0" applyFont="1" applyAlignment="1"/>
    <xf numFmtId="0" fontId="22" fillId="0" borderId="0" xfId="0" applyFont="1" applyAlignment="1">
      <alignment horizontal="center"/>
    </xf>
    <xf numFmtId="0" fontId="19" fillId="0" borderId="0" xfId="0" applyFont="1" applyAlignment="1"/>
    <xf numFmtId="0" fontId="0" fillId="0" borderId="0" xfId="0" applyAlignment="1"/>
    <xf numFmtId="0" fontId="24" fillId="6" borderId="30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1" fillId="0" borderId="0" xfId="0" applyFont="1" applyFill="1" applyAlignment="1"/>
    <xf numFmtId="0" fontId="1" fillId="0" borderId="0" xfId="0" applyFont="1" applyAlignment="1"/>
    <xf numFmtId="0" fontId="3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0" fillId="0" borderId="0" xfId="1" applyFont="1" applyFill="1" applyAlignment="1"/>
    <xf numFmtId="0" fontId="3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4" fillId="0" borderId="0" xfId="5" applyFont="1" applyAlignment="1">
      <alignment horizontal="center"/>
    </xf>
    <xf numFmtId="0" fontId="4" fillId="0" borderId="46" xfId="5" applyFont="1" applyBorder="1" applyAlignment="1">
      <alignment horizontal="righ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2" fillId="0" borderId="0" xfId="0" applyFont="1" applyAlignment="1"/>
  </cellXfs>
  <cellStyles count="6">
    <cellStyle name="Normální" xfId="0" builtinId="0"/>
    <cellStyle name="normální 2" xfId="1"/>
    <cellStyle name="normální 2 2" xfId="4"/>
    <cellStyle name="normální 3" xfId="2"/>
    <cellStyle name="Normální 4" xfId="3"/>
    <cellStyle name="normální_Rezerva 2004 ORJ 110 - k 3110200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E23" sqref="E23"/>
    </sheetView>
  </sheetViews>
  <sheetFormatPr defaultRowHeight="12.75" x14ac:dyDescent="0.2"/>
  <cols>
    <col min="2" max="2" width="30.7109375" customWidth="1"/>
    <col min="3" max="3" width="22" customWidth="1"/>
    <col min="4" max="4" width="21.7109375" customWidth="1"/>
    <col min="5" max="5" width="19.42578125" customWidth="1"/>
  </cols>
  <sheetData>
    <row r="1" spans="1:7" x14ac:dyDescent="0.2">
      <c r="A1" s="138"/>
      <c r="B1" s="138"/>
      <c r="C1" s="138"/>
      <c r="D1" s="138"/>
      <c r="E1" s="138"/>
      <c r="F1" s="138"/>
      <c r="G1" s="138"/>
    </row>
    <row r="2" spans="1:7" ht="16.5" customHeight="1" x14ac:dyDescent="0.25">
      <c r="A2" s="139"/>
      <c r="B2" s="140"/>
      <c r="C2" s="138"/>
      <c r="D2" s="138"/>
      <c r="E2" s="138"/>
      <c r="F2" s="138"/>
      <c r="G2" s="138"/>
    </row>
    <row r="3" spans="1:7" ht="15.75" x14ac:dyDescent="0.25">
      <c r="A3" s="139"/>
      <c r="B3" s="139" t="s">
        <v>336</v>
      </c>
      <c r="C3" s="138"/>
      <c r="D3" s="138"/>
      <c r="E3" s="138"/>
      <c r="F3" s="138"/>
      <c r="G3" s="138"/>
    </row>
    <row r="4" spans="1:7" ht="15.75" x14ac:dyDescent="0.25">
      <c r="A4" s="139"/>
      <c r="B4" s="176"/>
      <c r="C4" s="138"/>
      <c r="D4" s="138"/>
      <c r="E4" s="138"/>
      <c r="F4" s="138"/>
      <c r="G4" s="138"/>
    </row>
    <row r="5" spans="1:7" ht="21.75" customHeight="1" x14ac:dyDescent="0.3">
      <c r="A5" s="332" t="s">
        <v>687</v>
      </c>
      <c r="B5" s="333"/>
      <c r="C5" s="334"/>
      <c r="D5" s="334"/>
      <c r="E5" s="334"/>
      <c r="F5" s="138"/>
      <c r="G5" s="138"/>
    </row>
    <row r="6" spans="1:7" ht="15.75" x14ac:dyDescent="0.25">
      <c r="A6" s="141"/>
      <c r="B6" s="142"/>
      <c r="C6" s="142"/>
      <c r="D6" s="142"/>
      <c r="E6" s="142"/>
    </row>
    <row r="7" spans="1:7" ht="15" customHeight="1" thickBot="1" x14ac:dyDescent="0.25">
      <c r="A7" s="143"/>
      <c r="C7" s="144"/>
      <c r="D7" s="144"/>
      <c r="E7" s="144" t="s">
        <v>337</v>
      </c>
    </row>
    <row r="8" spans="1:7" ht="14.25" x14ac:dyDescent="0.2">
      <c r="B8" s="335" t="s">
        <v>338</v>
      </c>
      <c r="C8" s="145" t="s">
        <v>339</v>
      </c>
      <c r="D8" s="145" t="s">
        <v>340</v>
      </c>
      <c r="E8" s="145" t="s">
        <v>0</v>
      </c>
      <c r="F8" s="146" t="s">
        <v>341</v>
      </c>
      <c r="G8" s="147"/>
    </row>
    <row r="9" spans="1:7" ht="15" thickBot="1" x14ac:dyDescent="0.25">
      <c r="B9" s="336"/>
      <c r="C9" s="148" t="s">
        <v>342</v>
      </c>
      <c r="D9" s="148" t="s">
        <v>342</v>
      </c>
      <c r="E9" s="148" t="s">
        <v>342</v>
      </c>
      <c r="F9" s="149" t="s">
        <v>343</v>
      </c>
      <c r="G9" s="147"/>
    </row>
    <row r="10" spans="1:7" s="174" customFormat="1" ht="16.350000000000001" customHeight="1" thickTop="1" x14ac:dyDescent="0.25">
      <c r="B10" s="152" t="s">
        <v>344</v>
      </c>
      <c r="C10" s="153">
        <v>622515</v>
      </c>
      <c r="D10" s="153">
        <v>632087.4</v>
      </c>
      <c r="E10" s="153">
        <v>234954.7</v>
      </c>
      <c r="F10" s="154">
        <f>(E10/D10)*100</f>
        <v>37.171236129687131</v>
      </c>
      <c r="G10" s="175"/>
    </row>
    <row r="11" spans="1:7" s="174" customFormat="1" ht="16.350000000000001" customHeight="1" x14ac:dyDescent="0.25">
      <c r="B11" s="155" t="s">
        <v>345</v>
      </c>
      <c r="C11" s="156">
        <v>77728</v>
      </c>
      <c r="D11" s="156">
        <v>86913.1</v>
      </c>
      <c r="E11" s="156">
        <v>47676</v>
      </c>
      <c r="F11" s="154">
        <f t="shared" ref="F11:F14" si="0">(E11/D11)*100</f>
        <v>54.854791740255493</v>
      </c>
      <c r="G11" s="175"/>
    </row>
    <row r="12" spans="1:7" s="174" customFormat="1" ht="16.350000000000001" customHeight="1" x14ac:dyDescent="0.25">
      <c r="B12" s="155" t="s">
        <v>346</v>
      </c>
      <c r="C12" s="156">
        <v>15352</v>
      </c>
      <c r="D12" s="156">
        <v>16726.099999999999</v>
      </c>
      <c r="E12" s="156">
        <v>3671.1</v>
      </c>
      <c r="F12" s="154">
        <f t="shared" si="0"/>
        <v>21.948332247206462</v>
      </c>
      <c r="G12" s="175"/>
    </row>
    <row r="13" spans="1:7" s="174" customFormat="1" ht="16.350000000000001" customHeight="1" x14ac:dyDescent="0.25">
      <c r="B13" s="157" t="s">
        <v>347</v>
      </c>
      <c r="C13" s="156">
        <v>136242</v>
      </c>
      <c r="D13" s="156">
        <v>113860.1</v>
      </c>
      <c r="E13" s="156">
        <v>71633.100000000006</v>
      </c>
      <c r="F13" s="154">
        <f t="shared" si="0"/>
        <v>62.913259341946826</v>
      </c>
      <c r="G13" s="175"/>
    </row>
    <row r="14" spans="1:7" s="174" customFormat="1" ht="16.350000000000001" customHeight="1" thickBot="1" x14ac:dyDescent="0.3">
      <c r="B14" s="158" t="s">
        <v>348</v>
      </c>
      <c r="C14" s="159">
        <f>SUM(C10:C13)</f>
        <v>851837</v>
      </c>
      <c r="D14" s="159">
        <f>SUM(D10:D13)</f>
        <v>849586.7</v>
      </c>
      <c r="E14" s="159">
        <f>SUM(E10:E13)</f>
        <v>357934.9</v>
      </c>
      <c r="F14" s="154">
        <f t="shared" si="0"/>
        <v>42.130473558496156</v>
      </c>
      <c r="G14" s="175"/>
    </row>
    <row r="15" spans="1:7" s="174" customFormat="1" ht="16.350000000000001" customHeight="1" thickTop="1" x14ac:dyDescent="0.25">
      <c r="B15" s="160"/>
      <c r="C15" s="161"/>
      <c r="D15" s="161"/>
      <c r="E15" s="161"/>
      <c r="F15" s="162"/>
      <c r="G15" s="175"/>
    </row>
    <row r="16" spans="1:7" s="174" customFormat="1" ht="16.350000000000001" customHeight="1" x14ac:dyDescent="0.25">
      <c r="A16" s="175"/>
      <c r="B16" s="155" t="s">
        <v>349</v>
      </c>
      <c r="C16" s="156">
        <v>695146</v>
      </c>
      <c r="D16" s="156">
        <v>736816.9</v>
      </c>
      <c r="E16" s="156">
        <v>339229.1</v>
      </c>
      <c r="F16" s="163">
        <f>(E16/D16)*100</f>
        <v>46.039809890354036</v>
      </c>
      <c r="G16" s="175"/>
    </row>
    <row r="17" spans="1:7" s="174" customFormat="1" ht="16.350000000000001" customHeight="1" x14ac:dyDescent="0.25">
      <c r="A17" s="175"/>
      <c r="B17" s="157" t="s">
        <v>350</v>
      </c>
      <c r="C17" s="156">
        <v>497486</v>
      </c>
      <c r="D17" s="156">
        <v>555800.19999999995</v>
      </c>
      <c r="E17" s="156">
        <v>88525.1</v>
      </c>
      <c r="F17" s="163">
        <f t="shared" ref="F17:F18" si="1">(E17/D17)*100</f>
        <v>15.927504164266226</v>
      </c>
      <c r="G17" s="175"/>
    </row>
    <row r="18" spans="1:7" s="174" customFormat="1" ht="16.350000000000001" customHeight="1" thickBot="1" x14ac:dyDescent="0.3">
      <c r="A18" s="175"/>
      <c r="B18" s="158" t="s">
        <v>351</v>
      </c>
      <c r="C18" s="159">
        <f>SUM(C16:C17)</f>
        <v>1192632</v>
      </c>
      <c r="D18" s="159">
        <f>SUM(D16:D17)</f>
        <v>1292617.1000000001</v>
      </c>
      <c r="E18" s="159">
        <f>SUM(E16:E17)</f>
        <v>427754.19999999995</v>
      </c>
      <c r="F18" s="163">
        <f t="shared" si="1"/>
        <v>33.092104382651286</v>
      </c>
      <c r="G18" s="175"/>
    </row>
    <row r="19" spans="1:7" s="174" customFormat="1" ht="11.25" customHeight="1" thickTop="1" x14ac:dyDescent="0.25">
      <c r="B19" s="164"/>
      <c r="C19" s="165"/>
      <c r="D19" s="165"/>
      <c r="E19" s="165"/>
      <c r="F19" s="162"/>
      <c r="G19" s="175"/>
    </row>
    <row r="20" spans="1:7" s="174" customFormat="1" ht="16.350000000000001" customHeight="1" x14ac:dyDescent="0.25">
      <c r="B20" s="166" t="s">
        <v>352</v>
      </c>
      <c r="C20" s="167"/>
      <c r="D20" s="167"/>
      <c r="E20" s="167"/>
      <c r="F20" s="168"/>
      <c r="G20" s="175"/>
    </row>
    <row r="21" spans="1:7" s="174" customFormat="1" ht="16.350000000000001" customHeight="1" x14ac:dyDescent="0.2">
      <c r="B21" s="166" t="s">
        <v>353</v>
      </c>
      <c r="C21" s="169">
        <v>0</v>
      </c>
      <c r="D21" s="169">
        <v>0</v>
      </c>
      <c r="E21" s="169">
        <v>0</v>
      </c>
      <c r="F21" s="170"/>
    </row>
    <row r="22" spans="1:7" s="174" customFormat="1" ht="16.350000000000001" customHeight="1" thickBot="1" x14ac:dyDescent="0.25">
      <c r="B22" s="171" t="s">
        <v>354</v>
      </c>
      <c r="C22" s="172">
        <v>340795</v>
      </c>
      <c r="D22" s="172">
        <v>443030.4</v>
      </c>
      <c r="E22" s="172">
        <v>69819.3</v>
      </c>
      <c r="F22" s="173"/>
    </row>
    <row r="25" spans="1:7" x14ac:dyDescent="0.2">
      <c r="B25" s="150" t="s">
        <v>355</v>
      </c>
    </row>
    <row r="26" spans="1:7" x14ac:dyDescent="0.2">
      <c r="B26" s="150" t="s">
        <v>356</v>
      </c>
      <c r="C26" s="150"/>
      <c r="D26" s="150"/>
      <c r="E26" s="150"/>
    </row>
    <row r="27" spans="1:7" ht="15" x14ac:dyDescent="0.2">
      <c r="B27" s="150"/>
      <c r="C27" s="151"/>
      <c r="D27" s="151"/>
      <c r="E27" s="151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3"/>
  <sheetViews>
    <sheetView zoomScale="86" zoomScaleNormal="86" workbookViewId="0">
      <pane xSplit="6" topLeftCell="G1" activePane="topRight" state="frozen"/>
      <selection pane="topRight" activeCell="N516" sqref="N516"/>
    </sheetView>
  </sheetViews>
  <sheetFormatPr defaultColWidth="9.140625" defaultRowHeight="15" x14ac:dyDescent="0.2"/>
  <cols>
    <col min="1" max="1" width="8.42578125" style="61" customWidth="1"/>
    <col min="2" max="2" width="9.140625" style="61" customWidth="1"/>
    <col min="3" max="3" width="8.28515625" style="61" customWidth="1"/>
    <col min="4" max="4" width="65.7109375" style="61" customWidth="1"/>
    <col min="5" max="5" width="14.28515625" style="185" customWidth="1"/>
    <col min="6" max="6" width="15.7109375" style="185" customWidth="1"/>
    <col min="7" max="7" width="15.7109375" style="199" customWidth="1"/>
    <col min="8" max="8" width="8.42578125" style="1" customWidth="1"/>
    <col min="9" max="16384" width="9.140625" style="1"/>
  </cols>
  <sheetData>
    <row r="1" spans="1:8" ht="21.75" customHeight="1" x14ac:dyDescent="0.25">
      <c r="A1" s="337" t="s">
        <v>83</v>
      </c>
      <c r="B1" s="338"/>
      <c r="C1" s="338"/>
      <c r="D1" s="49"/>
      <c r="E1" s="184"/>
      <c r="F1" s="184"/>
    </row>
    <row r="2" spans="1:8" ht="0.75" customHeight="1" x14ac:dyDescent="0.25">
      <c r="A2" s="48"/>
      <c r="B2" s="46"/>
      <c r="C2" s="48"/>
      <c r="D2" s="8"/>
    </row>
    <row r="3" spans="1:8" s="46" customFormat="1" ht="24" customHeight="1" x14ac:dyDescent="0.3">
      <c r="A3" s="342" t="s">
        <v>666</v>
      </c>
      <c r="B3" s="342"/>
      <c r="C3" s="342"/>
      <c r="D3" s="338"/>
      <c r="E3" s="186"/>
      <c r="F3" s="186"/>
      <c r="G3" s="200"/>
    </row>
    <row r="4" spans="1:8" s="46" customFormat="1" ht="15" customHeight="1" thickBot="1" x14ac:dyDescent="0.35">
      <c r="A4" s="47"/>
      <c r="B4" s="47"/>
      <c r="C4" s="47"/>
      <c r="D4" s="47"/>
      <c r="E4" s="187"/>
      <c r="F4" s="187"/>
      <c r="G4" s="200"/>
    </row>
    <row r="5" spans="1:8" s="46" customFormat="1" ht="15" customHeight="1" x14ac:dyDescent="0.25">
      <c r="A5" s="22" t="s">
        <v>14</v>
      </c>
      <c r="B5" s="22" t="s">
        <v>388</v>
      </c>
      <c r="C5" s="22" t="s">
        <v>389</v>
      </c>
      <c r="D5" s="21" t="s">
        <v>12</v>
      </c>
      <c r="E5" s="20" t="s">
        <v>11</v>
      </c>
      <c r="F5" s="20" t="s">
        <v>11</v>
      </c>
      <c r="G5" s="20" t="s">
        <v>0</v>
      </c>
      <c r="H5" s="113" t="s">
        <v>334</v>
      </c>
    </row>
    <row r="6" spans="1:8" s="46" customFormat="1" ht="15" customHeight="1" thickBot="1" x14ac:dyDescent="0.3">
      <c r="A6" s="19"/>
      <c r="B6" s="19"/>
      <c r="C6" s="19"/>
      <c r="D6" s="18"/>
      <c r="E6" s="188" t="s">
        <v>10</v>
      </c>
      <c r="F6" s="188" t="s">
        <v>9</v>
      </c>
      <c r="G6" s="215" t="s">
        <v>667</v>
      </c>
      <c r="H6" s="119" t="s">
        <v>335</v>
      </c>
    </row>
    <row r="7" spans="1:8" s="46" customFormat="1" ht="17.850000000000001" customHeight="1" thickTop="1" x14ac:dyDescent="0.3">
      <c r="A7" s="90">
        <v>10</v>
      </c>
      <c r="B7" s="91"/>
      <c r="C7" s="91"/>
      <c r="D7" s="90" t="s">
        <v>331</v>
      </c>
      <c r="E7" s="211"/>
      <c r="F7" s="178"/>
      <c r="G7" s="205"/>
      <c r="H7" s="124"/>
    </row>
    <row r="8" spans="1:8" s="46" customFormat="1" ht="14.25" customHeight="1" x14ac:dyDescent="0.3">
      <c r="A8" s="43"/>
      <c r="B8" s="116"/>
      <c r="C8" s="247"/>
      <c r="D8" s="247"/>
      <c r="E8" s="212"/>
      <c r="F8" s="189"/>
      <c r="G8" s="201"/>
      <c r="H8" s="115"/>
    </row>
    <row r="9" spans="1:8" s="46" customFormat="1" ht="15.6" hidden="1" customHeight="1" x14ac:dyDescent="0.2">
      <c r="A9" s="43">
        <v>90002</v>
      </c>
      <c r="B9" s="39"/>
      <c r="C9" s="45">
        <v>4113</v>
      </c>
      <c r="D9" s="11" t="s">
        <v>594</v>
      </c>
      <c r="E9" s="53">
        <v>0</v>
      </c>
      <c r="F9" s="274">
        <v>0</v>
      </c>
      <c r="G9" s="269"/>
      <c r="H9" s="268" t="e">
        <f>(#REF!/F10)*100</f>
        <v>#REF!</v>
      </c>
    </row>
    <row r="10" spans="1:8" s="46" customFormat="1" ht="15" hidden="1" customHeight="1" x14ac:dyDescent="0.2">
      <c r="A10" s="43">
        <v>13013</v>
      </c>
      <c r="B10" s="39"/>
      <c r="C10" s="45">
        <v>4116</v>
      </c>
      <c r="D10" s="11" t="s">
        <v>577</v>
      </c>
      <c r="E10" s="53">
        <v>0</v>
      </c>
      <c r="F10" s="180">
        <v>0</v>
      </c>
      <c r="G10" s="112"/>
      <c r="H10" s="111" t="e">
        <f>(#REF!/#REF!)*100</f>
        <v>#REF!</v>
      </c>
    </row>
    <row r="11" spans="1:8" s="46" customFormat="1" ht="18.75" hidden="1" customHeight="1" x14ac:dyDescent="0.2">
      <c r="A11" s="43">
        <v>13101</v>
      </c>
      <c r="B11" s="39"/>
      <c r="C11" s="45">
        <v>4116</v>
      </c>
      <c r="D11" s="11" t="s">
        <v>461</v>
      </c>
      <c r="E11" s="53"/>
      <c r="F11" s="274"/>
      <c r="G11" s="112"/>
      <c r="H11" s="111" t="e">
        <f>(#REF!/F11)*100</f>
        <v>#REF!</v>
      </c>
    </row>
    <row r="12" spans="1:8" s="46" customFormat="1" ht="15" customHeight="1" x14ac:dyDescent="0.2">
      <c r="A12" s="43">
        <v>13021</v>
      </c>
      <c r="B12" s="39"/>
      <c r="C12" s="45">
        <v>4116</v>
      </c>
      <c r="D12" s="11" t="s">
        <v>595</v>
      </c>
      <c r="E12" s="53">
        <v>3035</v>
      </c>
      <c r="F12" s="274">
        <v>3035</v>
      </c>
      <c r="G12" s="112">
        <v>1604.7</v>
      </c>
      <c r="H12" s="111">
        <f>(G12/F12)*100</f>
        <v>52.873146622734765</v>
      </c>
    </row>
    <row r="13" spans="1:8" s="46" customFormat="1" ht="18.75" hidden="1" customHeight="1" x14ac:dyDescent="0.2">
      <c r="A13" s="43">
        <v>15011</v>
      </c>
      <c r="B13" s="39"/>
      <c r="C13" s="45">
        <v>4116</v>
      </c>
      <c r="D13" s="11" t="s">
        <v>497</v>
      </c>
      <c r="E13" s="53"/>
      <c r="F13" s="274"/>
      <c r="G13" s="112"/>
      <c r="H13" s="111" t="e">
        <f>(#REF!/F13)*100</f>
        <v>#REF!</v>
      </c>
    </row>
    <row r="14" spans="1:8" s="46" customFormat="1" ht="18.75" hidden="1" customHeight="1" x14ac:dyDescent="0.2">
      <c r="A14" s="43">
        <v>15011</v>
      </c>
      <c r="B14" s="39"/>
      <c r="C14" s="45">
        <v>4116</v>
      </c>
      <c r="D14" s="11" t="s">
        <v>490</v>
      </c>
      <c r="E14" s="53"/>
      <c r="F14" s="274"/>
      <c r="G14" s="112"/>
      <c r="H14" s="111" t="e">
        <f>(#REF!/F14)*100</f>
        <v>#REF!</v>
      </c>
    </row>
    <row r="15" spans="1:8" s="46" customFormat="1" ht="18.75" hidden="1" customHeight="1" x14ac:dyDescent="0.2">
      <c r="A15" s="43">
        <v>15011</v>
      </c>
      <c r="B15" s="39"/>
      <c r="C15" s="45">
        <v>4116</v>
      </c>
      <c r="D15" s="11" t="s">
        <v>516</v>
      </c>
      <c r="E15" s="53"/>
      <c r="F15" s="274"/>
      <c r="G15" s="112"/>
      <c r="H15" s="111" t="e">
        <f>(#REF!/F15)*100</f>
        <v>#REF!</v>
      </c>
    </row>
    <row r="16" spans="1:8" s="46" customFormat="1" ht="18.75" hidden="1" customHeight="1" x14ac:dyDescent="0.2">
      <c r="A16" s="43"/>
      <c r="B16" s="39"/>
      <c r="C16" s="45"/>
      <c r="D16" s="11"/>
      <c r="E16" s="53"/>
      <c r="F16" s="274"/>
      <c r="G16" s="112"/>
      <c r="H16" s="111"/>
    </row>
    <row r="17" spans="1:8" s="46" customFormat="1" ht="15" hidden="1" customHeight="1" x14ac:dyDescent="0.2">
      <c r="A17" s="43">
        <v>15011</v>
      </c>
      <c r="B17" s="39"/>
      <c r="C17" s="45">
        <v>4116</v>
      </c>
      <c r="D17" s="11" t="s">
        <v>544</v>
      </c>
      <c r="E17" s="53"/>
      <c r="F17" s="274"/>
      <c r="G17" s="269"/>
      <c r="H17" s="268" t="e">
        <f>(#REF!/F17)*100</f>
        <v>#REF!</v>
      </c>
    </row>
    <row r="18" spans="1:8" s="46" customFormat="1" ht="18.75" hidden="1" customHeight="1" x14ac:dyDescent="0.2">
      <c r="A18" s="43">
        <v>221</v>
      </c>
      <c r="B18" s="39"/>
      <c r="C18" s="45">
        <v>4122</v>
      </c>
      <c r="D18" s="11" t="s">
        <v>502</v>
      </c>
      <c r="E18" s="53"/>
      <c r="F18" s="274"/>
      <c r="G18" s="269"/>
      <c r="H18" s="268" t="e">
        <f>(#REF!/F18)*100</f>
        <v>#REF!</v>
      </c>
    </row>
    <row r="19" spans="1:8" s="2" customFormat="1" ht="18.75" customHeight="1" x14ac:dyDescent="0.2">
      <c r="A19" s="43">
        <v>90505</v>
      </c>
      <c r="B19" s="248"/>
      <c r="C19" s="45">
        <v>4213</v>
      </c>
      <c r="D19" s="31" t="s">
        <v>684</v>
      </c>
      <c r="E19" s="53">
        <v>0</v>
      </c>
      <c r="F19" s="274">
        <v>0</v>
      </c>
      <c r="G19" s="233">
        <v>3653.6</v>
      </c>
      <c r="H19" s="268" t="e">
        <f t="shared" ref="H19:H51" si="0">(G19/F19)*100</f>
        <v>#DIV/0!</v>
      </c>
    </row>
    <row r="20" spans="1:8" s="2" customFormat="1" ht="18.75" hidden="1" customHeight="1" x14ac:dyDescent="0.2">
      <c r="A20" s="43">
        <v>90992</v>
      </c>
      <c r="B20" s="248"/>
      <c r="C20" s="45">
        <v>4213</v>
      </c>
      <c r="D20" s="31" t="s">
        <v>636</v>
      </c>
      <c r="E20" s="53"/>
      <c r="F20" s="274"/>
      <c r="G20" s="233"/>
      <c r="H20" s="268" t="e">
        <f t="shared" si="0"/>
        <v>#DIV/0!</v>
      </c>
    </row>
    <row r="21" spans="1:8" s="46" customFormat="1" ht="18.75" hidden="1" customHeight="1" x14ac:dyDescent="0.2">
      <c r="A21" s="43">
        <v>22504</v>
      </c>
      <c r="B21" s="39"/>
      <c r="C21" s="45">
        <v>4216</v>
      </c>
      <c r="D21" s="11" t="s">
        <v>606</v>
      </c>
      <c r="E21" s="53"/>
      <c r="F21" s="274"/>
      <c r="G21" s="275"/>
      <c r="H21" s="268" t="e">
        <f t="shared" si="0"/>
        <v>#DIV/0!</v>
      </c>
    </row>
    <row r="22" spans="1:8" s="46" customFormat="1" ht="18.75" hidden="1" customHeight="1" x14ac:dyDescent="0.2">
      <c r="A22" s="43">
        <v>15974</v>
      </c>
      <c r="B22" s="39"/>
      <c r="C22" s="45">
        <v>4216</v>
      </c>
      <c r="D22" s="11" t="s">
        <v>498</v>
      </c>
      <c r="E22" s="53"/>
      <c r="F22" s="274"/>
      <c r="G22" s="112"/>
      <c r="H22" s="268" t="e">
        <f t="shared" si="0"/>
        <v>#DIV/0!</v>
      </c>
    </row>
    <row r="23" spans="1:8" s="46" customFormat="1" ht="18.75" hidden="1" customHeight="1" x14ac:dyDescent="0.2">
      <c r="A23" s="43">
        <v>15974</v>
      </c>
      <c r="B23" s="39"/>
      <c r="C23" s="45">
        <v>4216</v>
      </c>
      <c r="D23" s="11" t="s">
        <v>516</v>
      </c>
      <c r="E23" s="53"/>
      <c r="F23" s="274"/>
      <c r="G23" s="112"/>
      <c r="H23" s="268" t="e">
        <f t="shared" si="0"/>
        <v>#DIV/0!</v>
      </c>
    </row>
    <row r="24" spans="1:8" s="46" customFormat="1" ht="18.75" hidden="1" customHeight="1" x14ac:dyDescent="0.2">
      <c r="A24" s="43">
        <v>22500</v>
      </c>
      <c r="B24" s="39"/>
      <c r="C24" s="45">
        <v>4216</v>
      </c>
      <c r="D24" s="11" t="s">
        <v>491</v>
      </c>
      <c r="E24" s="53"/>
      <c r="F24" s="274"/>
      <c r="G24" s="112"/>
      <c r="H24" s="268" t="e">
        <f t="shared" si="0"/>
        <v>#DIV/0!</v>
      </c>
    </row>
    <row r="25" spans="1:8" s="46" customFormat="1" ht="15" hidden="1" customHeight="1" x14ac:dyDescent="0.2">
      <c r="A25" s="43"/>
      <c r="B25" s="39">
        <v>1032</v>
      </c>
      <c r="C25" s="45">
        <v>2111</v>
      </c>
      <c r="D25" s="11" t="s">
        <v>449</v>
      </c>
      <c r="E25" s="53"/>
      <c r="F25" s="274"/>
      <c r="G25" s="112"/>
      <c r="H25" s="268" t="e">
        <f t="shared" si="0"/>
        <v>#DIV/0!</v>
      </c>
    </row>
    <row r="26" spans="1:8" s="46" customFormat="1" ht="15" customHeight="1" x14ac:dyDescent="0.2">
      <c r="A26" s="43"/>
      <c r="B26" s="39">
        <v>2122</v>
      </c>
      <c r="C26" s="45">
        <v>2310</v>
      </c>
      <c r="D26" s="11" t="s">
        <v>517</v>
      </c>
      <c r="E26" s="53">
        <v>0</v>
      </c>
      <c r="F26" s="274">
        <v>0</v>
      </c>
      <c r="G26" s="112">
        <v>29.4</v>
      </c>
      <c r="H26" s="268" t="e">
        <f t="shared" si="0"/>
        <v>#DIV/0!</v>
      </c>
    </row>
    <row r="27" spans="1:8" s="46" customFormat="1" ht="15" customHeight="1" x14ac:dyDescent="0.2">
      <c r="A27" s="40"/>
      <c r="B27" s="39">
        <v>2212</v>
      </c>
      <c r="C27" s="11">
        <v>2310</v>
      </c>
      <c r="D27" s="11" t="s">
        <v>688</v>
      </c>
      <c r="E27" s="53">
        <v>0</v>
      </c>
      <c r="F27" s="274">
        <v>0</v>
      </c>
      <c r="G27" s="275">
        <v>30.4</v>
      </c>
      <c r="H27" s="268" t="e">
        <f t="shared" si="0"/>
        <v>#DIV/0!</v>
      </c>
    </row>
    <row r="28" spans="1:8" s="46" customFormat="1" ht="15" hidden="1" customHeight="1" x14ac:dyDescent="0.2">
      <c r="A28" s="40"/>
      <c r="B28" s="39">
        <v>2212</v>
      </c>
      <c r="C28" s="11">
        <v>2322</v>
      </c>
      <c r="D28" s="11" t="s">
        <v>588</v>
      </c>
      <c r="E28" s="53"/>
      <c r="F28" s="274"/>
      <c r="G28" s="269"/>
      <c r="H28" s="268" t="e">
        <f t="shared" si="0"/>
        <v>#DIV/0!</v>
      </c>
    </row>
    <row r="29" spans="1:8" s="46" customFormat="1" ht="15" hidden="1" customHeight="1" x14ac:dyDescent="0.2">
      <c r="A29" s="40"/>
      <c r="B29" s="39">
        <v>2212</v>
      </c>
      <c r="C29" s="11">
        <v>2324</v>
      </c>
      <c r="D29" s="11" t="s">
        <v>561</v>
      </c>
      <c r="E29" s="53"/>
      <c r="F29" s="274"/>
      <c r="G29" s="112"/>
      <c r="H29" s="268" t="e">
        <f t="shared" si="0"/>
        <v>#DIV/0!</v>
      </c>
    </row>
    <row r="30" spans="1:8" s="46" customFormat="1" ht="15" hidden="1" customHeight="1" x14ac:dyDescent="0.2">
      <c r="A30" s="40"/>
      <c r="B30" s="39">
        <v>2221</v>
      </c>
      <c r="C30" s="11">
        <v>2329</v>
      </c>
      <c r="D30" s="11" t="s">
        <v>406</v>
      </c>
      <c r="E30" s="53"/>
      <c r="F30" s="274"/>
      <c r="G30" s="112"/>
      <c r="H30" s="268" t="e">
        <f t="shared" si="0"/>
        <v>#DIV/0!</v>
      </c>
    </row>
    <row r="31" spans="1:8" s="46" customFormat="1" ht="15" hidden="1" customHeight="1" x14ac:dyDescent="0.2">
      <c r="A31" s="40"/>
      <c r="B31" s="39">
        <v>2219</v>
      </c>
      <c r="C31" s="11">
        <v>2322</v>
      </c>
      <c r="D31" s="11" t="s">
        <v>423</v>
      </c>
      <c r="E31" s="53"/>
      <c r="F31" s="274"/>
      <c r="G31" s="112"/>
      <c r="H31" s="268" t="e">
        <f t="shared" si="0"/>
        <v>#DIV/0!</v>
      </c>
    </row>
    <row r="32" spans="1:8" s="46" customFormat="1" ht="17.25" hidden="1" customHeight="1" x14ac:dyDescent="0.2">
      <c r="A32" s="40"/>
      <c r="B32" s="39">
        <v>2219</v>
      </c>
      <c r="C32" s="11">
        <v>2329</v>
      </c>
      <c r="D32" s="29" t="s">
        <v>437</v>
      </c>
      <c r="E32" s="53"/>
      <c r="F32" s="274"/>
      <c r="G32" s="112"/>
      <c r="H32" s="268" t="e">
        <f t="shared" si="0"/>
        <v>#DIV/0!</v>
      </c>
    </row>
    <row r="33" spans="1:8" s="46" customFormat="1" ht="15" hidden="1" customHeight="1" x14ac:dyDescent="0.2">
      <c r="A33" s="40"/>
      <c r="B33" s="39">
        <v>2221</v>
      </c>
      <c r="C33" s="11">
        <v>2324</v>
      </c>
      <c r="D33" s="29" t="s">
        <v>518</v>
      </c>
      <c r="E33" s="53"/>
      <c r="F33" s="274"/>
      <c r="G33" s="112"/>
      <c r="H33" s="268" t="e">
        <f t="shared" si="0"/>
        <v>#DIV/0!</v>
      </c>
    </row>
    <row r="34" spans="1:8" s="46" customFormat="1" ht="15" hidden="1" customHeight="1" x14ac:dyDescent="0.2">
      <c r="A34" s="40"/>
      <c r="B34" s="39">
        <v>2221</v>
      </c>
      <c r="C34" s="11">
        <v>2329</v>
      </c>
      <c r="D34" s="29" t="s">
        <v>466</v>
      </c>
      <c r="E34" s="53"/>
      <c r="F34" s="274"/>
      <c r="G34" s="112"/>
      <c r="H34" s="268" t="e">
        <f t="shared" si="0"/>
        <v>#DIV/0!</v>
      </c>
    </row>
    <row r="35" spans="1:8" hidden="1" x14ac:dyDescent="0.2">
      <c r="A35" s="11"/>
      <c r="B35" s="11">
        <v>3613</v>
      </c>
      <c r="C35" s="11">
        <v>2111</v>
      </c>
      <c r="D35" s="11" t="s">
        <v>224</v>
      </c>
      <c r="E35" s="53"/>
      <c r="F35" s="274"/>
      <c r="G35" s="275"/>
      <c r="H35" s="268" t="e">
        <f t="shared" si="0"/>
        <v>#DIV/0!</v>
      </c>
    </row>
    <row r="36" spans="1:8" s="46" customFormat="1" ht="15.6" hidden="1" customHeight="1" x14ac:dyDescent="0.2">
      <c r="A36" s="40"/>
      <c r="B36" s="39">
        <v>3631</v>
      </c>
      <c r="C36" s="11">
        <v>2322</v>
      </c>
      <c r="D36" s="11" t="s">
        <v>506</v>
      </c>
      <c r="E36" s="53"/>
      <c r="F36" s="274"/>
      <c r="G36" s="112"/>
      <c r="H36" s="268" t="e">
        <f t="shared" si="0"/>
        <v>#DIV/0!</v>
      </c>
    </row>
    <row r="37" spans="1:8" s="46" customFormat="1" ht="15" hidden="1" customHeight="1" x14ac:dyDescent="0.2">
      <c r="A37" s="40"/>
      <c r="B37" s="39">
        <v>3631</v>
      </c>
      <c r="C37" s="11">
        <v>2324</v>
      </c>
      <c r="D37" s="11" t="s">
        <v>316</v>
      </c>
      <c r="E37" s="53"/>
      <c r="F37" s="274"/>
      <c r="G37" s="112"/>
      <c r="H37" s="268" t="e">
        <f t="shared" si="0"/>
        <v>#DIV/0!</v>
      </c>
    </row>
    <row r="38" spans="1:8" s="46" customFormat="1" ht="17.25" hidden="1" customHeight="1" x14ac:dyDescent="0.2">
      <c r="A38" s="40"/>
      <c r="B38" s="39">
        <v>3639</v>
      </c>
      <c r="C38" s="11">
        <v>2111</v>
      </c>
      <c r="D38" s="11" t="s">
        <v>393</v>
      </c>
      <c r="E38" s="53"/>
      <c r="F38" s="274"/>
      <c r="G38" s="112"/>
      <c r="H38" s="268" t="e">
        <f t="shared" si="0"/>
        <v>#DIV/0!</v>
      </c>
    </row>
    <row r="39" spans="1:8" s="46" customFormat="1" ht="17.25" hidden="1" customHeight="1" x14ac:dyDescent="0.2">
      <c r="A39" s="40"/>
      <c r="B39" s="39">
        <v>3639</v>
      </c>
      <c r="C39" s="11">
        <v>2324</v>
      </c>
      <c r="D39" s="11" t="s">
        <v>562</v>
      </c>
      <c r="E39" s="53"/>
      <c r="F39" s="274"/>
      <c r="G39" s="112"/>
      <c r="H39" s="268" t="e">
        <f t="shared" si="0"/>
        <v>#DIV/0!</v>
      </c>
    </row>
    <row r="40" spans="1:8" s="46" customFormat="1" ht="18.95" hidden="1" customHeight="1" x14ac:dyDescent="0.2">
      <c r="A40" s="40"/>
      <c r="B40" s="39">
        <v>3639</v>
      </c>
      <c r="C40" s="11">
        <v>3111</v>
      </c>
      <c r="D40" s="11" t="s">
        <v>501</v>
      </c>
      <c r="E40" s="53"/>
      <c r="F40" s="274"/>
      <c r="G40" s="112"/>
      <c r="H40" s="268" t="e">
        <f t="shared" si="0"/>
        <v>#DIV/0!</v>
      </c>
    </row>
    <row r="41" spans="1:8" s="46" customFormat="1" ht="18.95" hidden="1" customHeight="1" x14ac:dyDescent="0.2">
      <c r="A41" s="40"/>
      <c r="B41" s="39">
        <v>3722</v>
      </c>
      <c r="C41" s="11">
        <v>2322</v>
      </c>
      <c r="D41" s="11" t="s">
        <v>580</v>
      </c>
      <c r="E41" s="53"/>
      <c r="F41" s="274"/>
      <c r="G41" s="269"/>
      <c r="H41" s="268" t="e">
        <f t="shared" si="0"/>
        <v>#DIV/0!</v>
      </c>
    </row>
    <row r="42" spans="1:8" s="46" customFormat="1" ht="16.7" hidden="1" customHeight="1" x14ac:dyDescent="0.2">
      <c r="A42" s="40"/>
      <c r="B42" s="39">
        <v>3722</v>
      </c>
      <c r="C42" s="11">
        <v>2111</v>
      </c>
      <c r="D42" s="11" t="s">
        <v>448</v>
      </c>
      <c r="E42" s="53"/>
      <c r="F42" s="274"/>
      <c r="G42" s="112"/>
      <c r="H42" s="268" t="e">
        <f t="shared" si="0"/>
        <v>#DIV/0!</v>
      </c>
    </row>
    <row r="43" spans="1:8" s="46" customFormat="1" ht="19.350000000000001" hidden="1" customHeight="1" x14ac:dyDescent="0.2">
      <c r="A43" s="40"/>
      <c r="B43" s="39">
        <v>3723</v>
      </c>
      <c r="C43" s="11">
        <v>2119</v>
      </c>
      <c r="D43" s="11" t="s">
        <v>438</v>
      </c>
      <c r="E43" s="53"/>
      <c r="F43" s="274"/>
      <c r="G43" s="112"/>
      <c r="H43" s="268" t="e">
        <f t="shared" si="0"/>
        <v>#DIV/0!</v>
      </c>
    </row>
    <row r="44" spans="1:8" s="46" customFormat="1" ht="19.350000000000001" hidden="1" customHeight="1" x14ac:dyDescent="0.2">
      <c r="A44" s="40"/>
      <c r="B44" s="39">
        <v>3725</v>
      </c>
      <c r="C44" s="11">
        <v>2111</v>
      </c>
      <c r="D44" s="11" t="s">
        <v>581</v>
      </c>
      <c r="E44" s="53"/>
      <c r="F44" s="274"/>
      <c r="G44" s="269"/>
      <c r="H44" s="268" t="e">
        <f t="shared" si="0"/>
        <v>#DIV/0!</v>
      </c>
    </row>
    <row r="45" spans="1:8" s="46" customFormat="1" ht="15" customHeight="1" thickBot="1" x14ac:dyDescent="0.25">
      <c r="A45" s="40"/>
      <c r="B45" s="39">
        <v>3725</v>
      </c>
      <c r="C45" s="11">
        <v>2324</v>
      </c>
      <c r="D45" s="11" t="s">
        <v>563</v>
      </c>
      <c r="E45" s="53">
        <v>0</v>
      </c>
      <c r="F45" s="274">
        <v>0</v>
      </c>
      <c r="G45" s="112">
        <v>1607.5</v>
      </c>
      <c r="H45" s="268" t="e">
        <f t="shared" si="0"/>
        <v>#DIV/0!</v>
      </c>
    </row>
    <row r="46" spans="1:8" s="46" customFormat="1" ht="15" hidden="1" customHeight="1" x14ac:dyDescent="0.2">
      <c r="A46" s="258"/>
      <c r="B46" s="259">
        <v>3729</v>
      </c>
      <c r="C46" s="29">
        <v>2324</v>
      </c>
      <c r="D46" s="29" t="s">
        <v>589</v>
      </c>
      <c r="E46" s="53">
        <v>0</v>
      </c>
      <c r="F46" s="274"/>
      <c r="G46" s="269"/>
      <c r="H46" s="268" t="e">
        <f t="shared" si="0"/>
        <v>#DIV/0!</v>
      </c>
    </row>
    <row r="47" spans="1:8" s="46" customFormat="1" ht="15" hidden="1" customHeight="1" x14ac:dyDescent="0.2">
      <c r="A47" s="258"/>
      <c r="B47" s="259">
        <v>3745</v>
      </c>
      <c r="C47" s="29">
        <v>2111</v>
      </c>
      <c r="D47" s="29" t="s">
        <v>439</v>
      </c>
      <c r="E47" s="53">
        <v>0</v>
      </c>
      <c r="F47" s="274"/>
      <c r="G47" s="112"/>
      <c r="H47" s="268" t="e">
        <f t="shared" si="0"/>
        <v>#DIV/0!</v>
      </c>
    </row>
    <row r="48" spans="1:8" s="256" customFormat="1" ht="15" hidden="1" customHeight="1" thickBot="1" x14ac:dyDescent="0.25">
      <c r="A48" s="39"/>
      <c r="B48" s="39">
        <v>3745</v>
      </c>
      <c r="C48" s="11">
        <v>2324</v>
      </c>
      <c r="D48" s="11" t="s">
        <v>564</v>
      </c>
      <c r="E48" s="53"/>
      <c r="F48" s="274"/>
      <c r="G48" s="112"/>
      <c r="H48" s="268" t="e">
        <f t="shared" si="0"/>
        <v>#DIV/0!</v>
      </c>
    </row>
    <row r="49" spans="1:8" s="256" customFormat="1" ht="15.6" hidden="1" customHeight="1" x14ac:dyDescent="0.2">
      <c r="A49" s="259"/>
      <c r="B49" s="259">
        <v>5279</v>
      </c>
      <c r="C49" s="29">
        <v>2111</v>
      </c>
      <c r="D49" s="29" t="s">
        <v>442</v>
      </c>
      <c r="E49" s="53"/>
      <c r="F49" s="274">
        <v>0</v>
      </c>
      <c r="G49" s="112"/>
      <c r="H49" s="268" t="e">
        <f t="shared" si="0"/>
        <v>#DIV/0!</v>
      </c>
    </row>
    <row r="50" spans="1:8" s="256" customFormat="1" ht="17.850000000000001" hidden="1" customHeight="1" thickBot="1" x14ac:dyDescent="0.25">
      <c r="A50" s="259"/>
      <c r="B50" s="259">
        <v>6409</v>
      </c>
      <c r="C50" s="29">
        <v>2328</v>
      </c>
      <c r="D50" s="29" t="s">
        <v>440</v>
      </c>
      <c r="E50" s="53">
        <v>0</v>
      </c>
      <c r="F50" s="274">
        <v>0</v>
      </c>
      <c r="G50" s="112"/>
      <c r="H50" s="268" t="e">
        <f t="shared" si="0"/>
        <v>#DIV/0!</v>
      </c>
    </row>
    <row r="51" spans="1:8" s="200" customFormat="1" ht="24.75" customHeight="1" thickTop="1" thickBot="1" x14ac:dyDescent="0.3">
      <c r="A51" s="208"/>
      <c r="B51" s="209"/>
      <c r="C51" s="209"/>
      <c r="D51" s="210" t="s">
        <v>329</v>
      </c>
      <c r="E51" s="87">
        <f>SUM(E8:E50)</f>
        <v>3035</v>
      </c>
      <c r="F51" s="183">
        <f>SUM(F8:F50)</f>
        <v>3035</v>
      </c>
      <c r="G51" s="202">
        <f>SUM(G8:G50)</f>
        <v>6925.5999999999995</v>
      </c>
      <c r="H51" s="268">
        <f t="shared" si="0"/>
        <v>228.19110378912683</v>
      </c>
    </row>
    <row r="52" spans="1:8" s="46" customFormat="1" ht="15" customHeight="1" thickBot="1" x14ac:dyDescent="0.35">
      <c r="A52" s="47"/>
      <c r="B52" s="47"/>
      <c r="C52" s="47"/>
      <c r="D52" s="47"/>
      <c r="E52" s="187"/>
      <c r="F52" s="187"/>
      <c r="G52" s="200"/>
    </row>
    <row r="53" spans="1:8" s="46" customFormat="1" ht="15" customHeight="1" x14ac:dyDescent="0.25">
      <c r="A53" s="22" t="s">
        <v>14</v>
      </c>
      <c r="B53" s="22" t="s">
        <v>388</v>
      </c>
      <c r="C53" s="22" t="s">
        <v>389</v>
      </c>
      <c r="D53" s="21" t="s">
        <v>12</v>
      </c>
      <c r="E53" s="20" t="s">
        <v>11</v>
      </c>
      <c r="F53" s="20" t="s">
        <v>11</v>
      </c>
      <c r="G53" s="20" t="s">
        <v>0</v>
      </c>
      <c r="H53" s="113" t="s">
        <v>334</v>
      </c>
    </row>
    <row r="54" spans="1:8" s="46" customFormat="1" ht="15" customHeight="1" thickBot="1" x14ac:dyDescent="0.3">
      <c r="A54" s="19"/>
      <c r="B54" s="19"/>
      <c r="C54" s="19"/>
      <c r="D54" s="18"/>
      <c r="E54" s="188" t="s">
        <v>10</v>
      </c>
      <c r="F54" s="188" t="s">
        <v>9</v>
      </c>
      <c r="G54" s="215" t="s">
        <v>667</v>
      </c>
      <c r="H54" s="119" t="s">
        <v>335</v>
      </c>
    </row>
    <row r="55" spans="1:8" s="46" customFormat="1" ht="15" customHeight="1" thickTop="1" x14ac:dyDescent="0.3">
      <c r="A55" s="251">
        <v>20</v>
      </c>
      <c r="B55" s="116"/>
      <c r="C55" s="116"/>
      <c r="D55" s="251" t="s">
        <v>411</v>
      </c>
      <c r="E55" s="212"/>
      <c r="F55" s="191"/>
      <c r="G55" s="201"/>
      <c r="H55" s="252"/>
    </row>
    <row r="56" spans="1:8" s="46" customFormat="1" ht="15" customHeight="1" x14ac:dyDescent="0.3">
      <c r="A56" s="249"/>
      <c r="B56" s="249"/>
      <c r="C56" s="249"/>
      <c r="D56" s="249"/>
      <c r="E56" s="177"/>
      <c r="F56" s="180"/>
      <c r="G56" s="201"/>
      <c r="H56" s="250"/>
    </row>
    <row r="57" spans="1:8" ht="15" hidden="1" customHeight="1" x14ac:dyDescent="0.2">
      <c r="A57" s="11"/>
      <c r="B57" s="11"/>
      <c r="C57" s="11">
        <v>1361</v>
      </c>
      <c r="D57" s="11" t="s">
        <v>28</v>
      </c>
      <c r="E57" s="53"/>
      <c r="F57" s="274"/>
      <c r="G57" s="275"/>
      <c r="H57" s="268" t="e">
        <f>(#REF!/F57)*100</f>
        <v>#REF!</v>
      </c>
    </row>
    <row r="58" spans="1:8" ht="15" hidden="1" customHeight="1" x14ac:dyDescent="0.2">
      <c r="A58" s="11">
        <v>98033</v>
      </c>
      <c r="B58" s="11"/>
      <c r="C58" s="11">
        <v>4111</v>
      </c>
      <c r="D58" s="11" t="s">
        <v>481</v>
      </c>
      <c r="E58" s="53"/>
      <c r="F58" s="180"/>
      <c r="G58" s="112"/>
      <c r="H58" s="111" t="e">
        <f>(#REF!/F58)*100</f>
        <v>#REF!</v>
      </c>
    </row>
    <row r="59" spans="1:8" hidden="1" x14ac:dyDescent="0.2">
      <c r="A59" s="11">
        <v>13011</v>
      </c>
      <c r="B59" s="11"/>
      <c r="C59" s="11">
        <v>4116</v>
      </c>
      <c r="D59" s="11" t="s">
        <v>571</v>
      </c>
      <c r="E59" s="53"/>
      <c r="F59" s="180"/>
      <c r="G59" s="269"/>
      <c r="H59" s="268" t="e">
        <f>(#REF!/F59)*100</f>
        <v>#REF!</v>
      </c>
    </row>
    <row r="60" spans="1:8" x14ac:dyDescent="0.2">
      <c r="A60" s="11">
        <v>13024</v>
      </c>
      <c r="B60" s="11"/>
      <c r="C60" s="11">
        <v>4116</v>
      </c>
      <c r="D60" s="11" t="s">
        <v>380</v>
      </c>
      <c r="E60" s="53">
        <v>9672</v>
      </c>
      <c r="F60" s="180">
        <v>9672</v>
      </c>
      <c r="G60" s="112">
        <v>0</v>
      </c>
      <c r="H60" s="268">
        <f t="shared" ref="H60:H79" si="1">(G60/F60)*100</f>
        <v>0</v>
      </c>
    </row>
    <row r="61" spans="1:8" ht="14.1" customHeight="1" x14ac:dyDescent="0.2">
      <c r="A61" s="11">
        <v>13015</v>
      </c>
      <c r="B61" s="11"/>
      <c r="C61" s="11">
        <v>4116</v>
      </c>
      <c r="D61" s="11" t="s">
        <v>488</v>
      </c>
      <c r="E61" s="53">
        <v>3000</v>
      </c>
      <c r="F61" s="274">
        <v>3000</v>
      </c>
      <c r="G61" s="112">
        <v>0</v>
      </c>
      <c r="H61" s="268">
        <f t="shared" si="1"/>
        <v>0</v>
      </c>
    </row>
    <row r="62" spans="1:8" hidden="1" x14ac:dyDescent="0.2">
      <c r="A62" s="11">
        <v>13018</v>
      </c>
      <c r="B62" s="11"/>
      <c r="C62" s="11">
        <v>4116</v>
      </c>
      <c r="D62" s="11" t="s">
        <v>488</v>
      </c>
      <c r="E62" s="53"/>
      <c r="F62" s="274"/>
      <c r="G62" s="112"/>
      <c r="H62" s="268" t="e">
        <f t="shared" si="1"/>
        <v>#DIV/0!</v>
      </c>
    </row>
    <row r="63" spans="1:8" s="46" customFormat="1" ht="15" customHeight="1" x14ac:dyDescent="0.2">
      <c r="A63" s="40">
        <v>14007</v>
      </c>
      <c r="B63" s="39"/>
      <c r="C63" s="11">
        <v>4116</v>
      </c>
      <c r="D63" s="11" t="s">
        <v>450</v>
      </c>
      <c r="E63" s="53">
        <v>0</v>
      </c>
      <c r="F63" s="274">
        <v>1670</v>
      </c>
      <c r="G63" s="112">
        <v>1670</v>
      </c>
      <c r="H63" s="268">
        <f t="shared" si="1"/>
        <v>100</v>
      </c>
    </row>
    <row r="64" spans="1:8" s="46" customFormat="1" ht="15" hidden="1" customHeight="1" x14ac:dyDescent="0.2">
      <c r="A64" s="40">
        <v>13013</v>
      </c>
      <c r="B64" s="39"/>
      <c r="C64" s="11">
        <v>4116</v>
      </c>
      <c r="D64" s="11" t="s">
        <v>413</v>
      </c>
      <c r="E64" s="53"/>
      <c r="F64" s="274"/>
      <c r="G64" s="112"/>
      <c r="H64" s="268" t="e">
        <f t="shared" si="1"/>
        <v>#DIV/0!</v>
      </c>
    </row>
    <row r="65" spans="1:8" s="46" customFormat="1" ht="15" customHeight="1" x14ac:dyDescent="0.2">
      <c r="A65" s="40"/>
      <c r="B65" s="39"/>
      <c r="C65" s="11">
        <v>4121</v>
      </c>
      <c r="D65" s="11" t="s">
        <v>414</v>
      </c>
      <c r="E65" s="53">
        <v>34</v>
      </c>
      <c r="F65" s="274">
        <v>34</v>
      </c>
      <c r="G65" s="112">
        <v>4460</v>
      </c>
      <c r="H65" s="268">
        <f t="shared" si="1"/>
        <v>13117.64705882353</v>
      </c>
    </row>
    <row r="66" spans="1:8" s="46" customFormat="1" ht="16.7" hidden="1" customHeight="1" x14ac:dyDescent="0.2">
      <c r="A66" s="40"/>
      <c r="B66" s="39"/>
      <c r="C66" s="11">
        <v>4122</v>
      </c>
      <c r="D66" s="11" t="s">
        <v>451</v>
      </c>
      <c r="E66" s="53"/>
      <c r="F66" s="274"/>
      <c r="G66" s="112"/>
      <c r="H66" s="268" t="e">
        <f t="shared" si="1"/>
        <v>#DIV/0!</v>
      </c>
    </row>
    <row r="67" spans="1:8" s="46" customFormat="1" ht="15" customHeight="1" x14ac:dyDescent="0.2">
      <c r="A67" s="40"/>
      <c r="B67" s="39">
        <v>3599</v>
      </c>
      <c r="C67" s="11">
        <v>2324</v>
      </c>
      <c r="D67" s="11" t="s">
        <v>565</v>
      </c>
      <c r="E67" s="53">
        <v>5</v>
      </c>
      <c r="F67" s="274">
        <v>5</v>
      </c>
      <c r="G67" s="112">
        <v>0.6</v>
      </c>
      <c r="H67" s="268">
        <f t="shared" si="1"/>
        <v>12</v>
      </c>
    </row>
    <row r="68" spans="1:8" s="46" customFormat="1" ht="25.5" hidden="1" customHeight="1" x14ac:dyDescent="0.2">
      <c r="A68" s="40"/>
      <c r="B68" s="39">
        <v>4171</v>
      </c>
      <c r="C68" s="11">
        <v>2229</v>
      </c>
      <c r="D68" s="11" t="s">
        <v>424</v>
      </c>
      <c r="E68" s="53"/>
      <c r="F68" s="274"/>
      <c r="G68" s="112"/>
      <c r="H68" s="268" t="e">
        <f t="shared" si="1"/>
        <v>#DIV/0!</v>
      </c>
    </row>
    <row r="69" spans="1:8" s="46" customFormat="1" ht="17.25" hidden="1" customHeight="1" x14ac:dyDescent="0.2">
      <c r="A69" s="40"/>
      <c r="B69" s="39">
        <v>4329</v>
      </c>
      <c r="C69" s="11">
        <v>2321</v>
      </c>
      <c r="D69" s="11" t="s">
        <v>638</v>
      </c>
      <c r="E69" s="53"/>
      <c r="F69" s="274"/>
      <c r="G69" s="275"/>
      <c r="H69" s="268" t="e">
        <f t="shared" si="1"/>
        <v>#DIV/0!</v>
      </c>
    </row>
    <row r="70" spans="1:8" s="46" customFormat="1" ht="17.25" hidden="1" customHeight="1" x14ac:dyDescent="0.2">
      <c r="A70" s="40"/>
      <c r="B70" s="39">
        <v>4329</v>
      </c>
      <c r="C70" s="11">
        <v>2324</v>
      </c>
      <c r="D70" s="11" t="s">
        <v>467</v>
      </c>
      <c r="E70" s="53"/>
      <c r="F70" s="274"/>
      <c r="G70" s="112"/>
      <c r="H70" s="268" t="e">
        <f t="shared" si="1"/>
        <v>#DIV/0!</v>
      </c>
    </row>
    <row r="71" spans="1:8" s="46" customFormat="1" ht="17.25" customHeight="1" x14ac:dyDescent="0.2">
      <c r="A71" s="40"/>
      <c r="B71" s="39">
        <v>4349</v>
      </c>
      <c r="C71" s="11">
        <v>2229</v>
      </c>
      <c r="D71" s="11" t="s">
        <v>669</v>
      </c>
      <c r="E71" s="53">
        <v>0</v>
      </c>
      <c r="F71" s="274">
        <v>0</v>
      </c>
      <c r="G71" s="275">
        <v>19.2</v>
      </c>
      <c r="H71" s="268" t="e">
        <f t="shared" si="1"/>
        <v>#DIV/0!</v>
      </c>
    </row>
    <row r="72" spans="1:8" s="46" customFormat="1" ht="17.25" customHeight="1" thickBot="1" x14ac:dyDescent="0.25">
      <c r="A72" s="40"/>
      <c r="B72" s="39">
        <v>4375</v>
      </c>
      <c r="C72" s="11">
        <v>2229</v>
      </c>
      <c r="D72" s="11" t="s">
        <v>670</v>
      </c>
      <c r="E72" s="53">
        <v>0</v>
      </c>
      <c r="F72" s="274">
        <v>0</v>
      </c>
      <c r="G72" s="275">
        <v>133.9</v>
      </c>
      <c r="H72" s="268" t="e">
        <f t="shared" si="1"/>
        <v>#DIV/0!</v>
      </c>
    </row>
    <row r="73" spans="1:8" s="46" customFormat="1" ht="15" hidden="1" customHeight="1" x14ac:dyDescent="0.2">
      <c r="A73" s="40"/>
      <c r="B73" s="39">
        <v>4379</v>
      </c>
      <c r="C73" s="11">
        <v>2212</v>
      </c>
      <c r="D73" s="11" t="s">
        <v>443</v>
      </c>
      <c r="E73" s="53"/>
      <c r="F73" s="274"/>
      <c r="G73" s="112"/>
      <c r="H73" s="268" t="e">
        <f t="shared" si="1"/>
        <v>#DIV/0!</v>
      </c>
    </row>
    <row r="74" spans="1:8" s="46" customFormat="1" ht="14.85" hidden="1" customHeight="1" x14ac:dyDescent="0.2">
      <c r="A74" s="40"/>
      <c r="B74" s="39">
        <v>4379</v>
      </c>
      <c r="C74" s="11">
        <v>2324</v>
      </c>
      <c r="D74" s="11" t="s">
        <v>507</v>
      </c>
      <c r="E74" s="53"/>
      <c r="F74" s="274"/>
      <c r="G74" s="112"/>
      <c r="H74" s="268" t="e">
        <f t="shared" si="1"/>
        <v>#DIV/0!</v>
      </c>
    </row>
    <row r="75" spans="1:8" s="46" customFormat="1" ht="14.85" hidden="1" customHeight="1" x14ac:dyDescent="0.2">
      <c r="A75" s="40"/>
      <c r="B75" s="39">
        <v>4399</v>
      </c>
      <c r="C75" s="11">
        <v>2321</v>
      </c>
      <c r="D75" s="11" t="s">
        <v>425</v>
      </c>
      <c r="E75" s="53"/>
      <c r="F75" s="274"/>
      <c r="G75" s="112"/>
      <c r="H75" s="268" t="e">
        <f t="shared" si="1"/>
        <v>#DIV/0!</v>
      </c>
    </row>
    <row r="76" spans="1:8" s="46" customFormat="1" ht="15" hidden="1" customHeight="1" x14ac:dyDescent="0.2">
      <c r="A76" s="40"/>
      <c r="B76" s="39">
        <v>6330</v>
      </c>
      <c r="C76" s="11">
        <v>4132</v>
      </c>
      <c r="D76" s="11" t="s">
        <v>426</v>
      </c>
      <c r="E76" s="53"/>
      <c r="F76" s="274"/>
      <c r="G76" s="112"/>
      <c r="H76" s="268" t="e">
        <f t="shared" si="1"/>
        <v>#DIV/0!</v>
      </c>
    </row>
    <row r="77" spans="1:8" s="46" customFormat="1" ht="15" hidden="1" customHeight="1" x14ac:dyDescent="0.2">
      <c r="A77" s="40"/>
      <c r="B77" s="39">
        <v>6402</v>
      </c>
      <c r="C77" s="11">
        <v>2229</v>
      </c>
      <c r="D77" s="11" t="s">
        <v>462</v>
      </c>
      <c r="E77" s="53"/>
      <c r="F77" s="274"/>
      <c r="G77" s="112"/>
      <c r="H77" s="268" t="e">
        <f t="shared" si="1"/>
        <v>#DIV/0!</v>
      </c>
    </row>
    <row r="78" spans="1:8" s="46" customFormat="1" ht="18" hidden="1" customHeight="1" thickBot="1" x14ac:dyDescent="0.25">
      <c r="A78" s="40"/>
      <c r="B78" s="39">
        <v>6409</v>
      </c>
      <c r="C78" s="11">
        <v>2329</v>
      </c>
      <c r="D78" s="11" t="s">
        <v>508</v>
      </c>
      <c r="E78" s="53"/>
      <c r="F78" s="180"/>
      <c r="G78" s="112"/>
      <c r="H78" s="268" t="e">
        <f t="shared" si="1"/>
        <v>#DIV/0!</v>
      </c>
    </row>
    <row r="79" spans="1:8" s="200" customFormat="1" ht="24.75" customHeight="1" thickTop="1" thickBot="1" x14ac:dyDescent="0.3">
      <c r="A79" s="208"/>
      <c r="B79" s="209"/>
      <c r="C79" s="209"/>
      <c r="D79" s="210" t="s">
        <v>412</v>
      </c>
      <c r="E79" s="87">
        <f t="shared" ref="E79:G79" si="2">SUM(E55:E78)</f>
        <v>12711</v>
      </c>
      <c r="F79" s="183">
        <f t="shared" si="2"/>
        <v>14381</v>
      </c>
      <c r="G79" s="202">
        <f t="shared" si="2"/>
        <v>6283.7</v>
      </c>
      <c r="H79" s="268">
        <f t="shared" si="1"/>
        <v>43.694457965370972</v>
      </c>
    </row>
    <row r="80" spans="1:8" s="46" customFormat="1" ht="15" customHeight="1" x14ac:dyDescent="0.3">
      <c r="A80" s="253"/>
      <c r="B80" s="253"/>
      <c r="C80" s="253"/>
      <c r="D80" s="253"/>
      <c r="E80" s="254"/>
      <c r="F80" s="254"/>
      <c r="G80" s="255"/>
      <c r="H80" s="256"/>
    </row>
    <row r="81" spans="1:8" ht="15.6" customHeight="1" thickBot="1" x14ac:dyDescent="0.3">
      <c r="A81" s="7"/>
      <c r="B81" s="7"/>
      <c r="C81" s="7"/>
      <c r="D81" s="8"/>
      <c r="E81" s="95"/>
      <c r="F81" s="95"/>
    </row>
    <row r="82" spans="1:8" ht="15.75" x14ac:dyDescent="0.25">
      <c r="A82" s="22" t="s">
        <v>14</v>
      </c>
      <c r="B82" s="22" t="s">
        <v>388</v>
      </c>
      <c r="C82" s="22" t="s">
        <v>389</v>
      </c>
      <c r="D82" s="21" t="s">
        <v>12</v>
      </c>
      <c r="E82" s="20" t="s">
        <v>11</v>
      </c>
      <c r="F82" s="20" t="s">
        <v>11</v>
      </c>
      <c r="G82" s="20" t="s">
        <v>0</v>
      </c>
      <c r="H82" s="113" t="s">
        <v>334</v>
      </c>
    </row>
    <row r="83" spans="1:8" ht="15.75" customHeight="1" thickBot="1" x14ac:dyDescent="0.3">
      <c r="A83" s="19"/>
      <c r="B83" s="19"/>
      <c r="C83" s="19"/>
      <c r="D83" s="18"/>
      <c r="E83" s="188" t="s">
        <v>10</v>
      </c>
      <c r="F83" s="190" t="s">
        <v>9</v>
      </c>
      <c r="G83" s="215" t="s">
        <v>667</v>
      </c>
      <c r="H83" s="114" t="s">
        <v>335</v>
      </c>
    </row>
    <row r="84" spans="1:8" ht="16.5" customHeight="1" thickTop="1" x14ac:dyDescent="0.25">
      <c r="A84" s="35">
        <v>30</v>
      </c>
      <c r="B84" s="27"/>
      <c r="C84" s="27"/>
      <c r="D84" s="26" t="s">
        <v>81</v>
      </c>
      <c r="E84" s="83"/>
      <c r="F84" s="191"/>
      <c r="G84" s="201"/>
      <c r="H84" s="115"/>
    </row>
    <row r="85" spans="1:8" ht="16.5" customHeight="1" x14ac:dyDescent="0.25">
      <c r="A85" s="35"/>
      <c r="B85" s="27"/>
      <c r="C85" s="27"/>
      <c r="D85" s="26"/>
      <c r="E85" s="52"/>
      <c r="F85" s="180"/>
      <c r="G85" s="201"/>
      <c r="H85" s="115"/>
    </row>
    <row r="86" spans="1:8" ht="15" hidden="1" customHeight="1" x14ac:dyDescent="0.25">
      <c r="A86" s="43"/>
      <c r="B86" s="27"/>
      <c r="C86" s="45">
        <v>4113</v>
      </c>
      <c r="D86" s="31" t="s">
        <v>321</v>
      </c>
      <c r="E86" s="53">
        <v>0</v>
      </c>
      <c r="F86" s="180">
        <v>0</v>
      </c>
      <c r="G86" s="112"/>
      <c r="H86" s="111" t="e">
        <f>(#REF!/F86)*100</f>
        <v>#REF!</v>
      </c>
    </row>
    <row r="87" spans="1:8" ht="15" hidden="1" customHeight="1" x14ac:dyDescent="0.2">
      <c r="A87" s="10"/>
      <c r="B87" s="11"/>
      <c r="C87" s="11">
        <v>1361</v>
      </c>
      <c r="D87" s="11" t="s">
        <v>28</v>
      </c>
      <c r="E87" s="53">
        <v>0</v>
      </c>
      <c r="F87" s="180">
        <v>0</v>
      </c>
      <c r="G87" s="112"/>
      <c r="H87" s="111" t="e">
        <f>(#REF!/F87)*100</f>
        <v>#REF!</v>
      </c>
    </row>
    <row r="88" spans="1:8" ht="15" hidden="1" customHeight="1" x14ac:dyDescent="0.2">
      <c r="A88" s="10"/>
      <c r="B88" s="11"/>
      <c r="C88" s="11">
        <v>2460</v>
      </c>
      <c r="D88" s="11" t="s">
        <v>80</v>
      </c>
      <c r="E88" s="53">
        <v>0</v>
      </c>
      <c r="F88" s="180">
        <v>0</v>
      </c>
      <c r="G88" s="112"/>
      <c r="H88" s="111" t="e">
        <f>(#REF!/F88)*100</f>
        <v>#REF!</v>
      </c>
    </row>
    <row r="89" spans="1:8" ht="15" hidden="1" customHeight="1" x14ac:dyDescent="0.2">
      <c r="A89" s="10">
        <v>98008</v>
      </c>
      <c r="B89" s="11"/>
      <c r="C89" s="11">
        <v>4111</v>
      </c>
      <c r="D89" s="11" t="s">
        <v>79</v>
      </c>
      <c r="E89" s="53">
        <v>0</v>
      </c>
      <c r="F89" s="274">
        <v>0</v>
      </c>
      <c r="G89" s="112"/>
      <c r="H89" s="111" t="e">
        <f>(#REF!/F101)*100</f>
        <v>#REF!</v>
      </c>
    </row>
    <row r="90" spans="1:8" ht="15" customHeight="1" x14ac:dyDescent="0.2">
      <c r="A90" s="10">
        <v>98071</v>
      </c>
      <c r="B90" s="11"/>
      <c r="C90" s="11">
        <v>4111</v>
      </c>
      <c r="D90" s="11" t="s">
        <v>78</v>
      </c>
      <c r="E90" s="53">
        <v>724</v>
      </c>
      <c r="F90" s="274">
        <v>724</v>
      </c>
      <c r="G90" s="112">
        <v>0</v>
      </c>
      <c r="H90" s="268">
        <f t="shared" ref="H90:H152" si="3">(G90/F90)*100</f>
        <v>0</v>
      </c>
    </row>
    <row r="91" spans="1:8" x14ac:dyDescent="0.2">
      <c r="A91" s="10">
        <v>22023</v>
      </c>
      <c r="B91" s="11"/>
      <c r="C91" s="11">
        <v>4116</v>
      </c>
      <c r="D91" s="11" t="s">
        <v>689</v>
      </c>
      <c r="E91" s="53">
        <v>0</v>
      </c>
      <c r="F91" s="274">
        <v>0</v>
      </c>
      <c r="G91" s="112">
        <v>409.1</v>
      </c>
      <c r="H91" s="268" t="e">
        <f t="shared" si="3"/>
        <v>#DIV/0!</v>
      </c>
    </row>
    <row r="92" spans="1:8" x14ac:dyDescent="0.2">
      <c r="A92" s="10">
        <v>465</v>
      </c>
      <c r="B92" s="11"/>
      <c r="C92" s="11">
        <v>4116</v>
      </c>
      <c r="D92" s="11" t="s">
        <v>690</v>
      </c>
      <c r="E92" s="53">
        <v>0</v>
      </c>
      <c r="F92" s="274">
        <v>0</v>
      </c>
      <c r="G92" s="269">
        <v>102</v>
      </c>
      <c r="H92" s="268" t="e">
        <f t="shared" si="3"/>
        <v>#DIV/0!</v>
      </c>
    </row>
    <row r="93" spans="1:8" ht="15" hidden="1" customHeight="1" x14ac:dyDescent="0.2">
      <c r="A93" s="11"/>
      <c r="B93" s="11"/>
      <c r="C93" s="11">
        <v>4116</v>
      </c>
      <c r="D93" s="11" t="s">
        <v>193</v>
      </c>
      <c r="E93" s="53"/>
      <c r="F93" s="274"/>
      <c r="G93" s="112"/>
      <c r="H93" s="268" t="e">
        <f t="shared" si="3"/>
        <v>#DIV/0!</v>
      </c>
    </row>
    <row r="94" spans="1:8" ht="15" hidden="1" customHeight="1" x14ac:dyDescent="0.2">
      <c r="A94" s="11"/>
      <c r="B94" s="11"/>
      <c r="C94" s="11">
        <v>4116</v>
      </c>
      <c r="D94" s="11" t="s">
        <v>193</v>
      </c>
      <c r="E94" s="53"/>
      <c r="F94" s="274"/>
      <c r="G94" s="112"/>
      <c r="H94" s="268" t="e">
        <f t="shared" si="3"/>
        <v>#DIV/0!</v>
      </c>
    </row>
    <row r="95" spans="1:8" ht="15" hidden="1" customHeight="1" x14ac:dyDescent="0.2">
      <c r="A95" s="11"/>
      <c r="B95" s="11"/>
      <c r="C95" s="11">
        <v>4116</v>
      </c>
      <c r="D95" s="11" t="s">
        <v>194</v>
      </c>
      <c r="E95" s="53"/>
      <c r="F95" s="274"/>
      <c r="G95" s="112"/>
      <c r="H95" s="268" t="e">
        <f t="shared" si="3"/>
        <v>#DIV/0!</v>
      </c>
    </row>
    <row r="96" spans="1:8" ht="15" hidden="1" customHeight="1" x14ac:dyDescent="0.2">
      <c r="A96" s="10"/>
      <c r="B96" s="11"/>
      <c r="C96" s="11">
        <v>4132</v>
      </c>
      <c r="D96" s="11" t="s">
        <v>77</v>
      </c>
      <c r="E96" s="53"/>
      <c r="F96" s="274"/>
      <c r="G96" s="112"/>
      <c r="H96" s="268" t="e">
        <f t="shared" si="3"/>
        <v>#DIV/0!</v>
      </c>
    </row>
    <row r="97" spans="1:8" ht="15" hidden="1" customHeight="1" x14ac:dyDescent="0.2">
      <c r="A97" s="10">
        <v>379</v>
      </c>
      <c r="B97" s="11"/>
      <c r="C97" s="11">
        <v>4122</v>
      </c>
      <c r="D97" s="11" t="s">
        <v>509</v>
      </c>
      <c r="E97" s="53"/>
      <c r="F97" s="274"/>
      <c r="G97" s="112"/>
      <c r="H97" s="268" t="e">
        <f t="shared" si="3"/>
        <v>#DIV/0!</v>
      </c>
    </row>
    <row r="98" spans="1:8" hidden="1" x14ac:dyDescent="0.2">
      <c r="A98" s="10">
        <v>521</v>
      </c>
      <c r="B98" s="11"/>
      <c r="C98" s="11">
        <v>4122</v>
      </c>
      <c r="D98" s="11" t="s">
        <v>519</v>
      </c>
      <c r="E98" s="53"/>
      <c r="F98" s="274"/>
      <c r="G98" s="112"/>
      <c r="H98" s="268" t="e">
        <f t="shared" si="3"/>
        <v>#DIV/0!</v>
      </c>
    </row>
    <row r="99" spans="1:8" hidden="1" x14ac:dyDescent="0.2">
      <c r="A99" s="10">
        <v>98032</v>
      </c>
      <c r="B99" s="11"/>
      <c r="C99" s="11">
        <v>4122</v>
      </c>
      <c r="D99" s="11" t="s">
        <v>520</v>
      </c>
      <c r="E99" s="53"/>
      <c r="F99" s="274"/>
      <c r="G99" s="112"/>
      <c r="H99" s="268" t="e">
        <f t="shared" si="3"/>
        <v>#DIV/0!</v>
      </c>
    </row>
    <row r="100" spans="1:8" hidden="1" x14ac:dyDescent="0.2">
      <c r="A100" s="10">
        <v>201</v>
      </c>
      <c r="B100" s="11"/>
      <c r="C100" s="11">
        <v>4122</v>
      </c>
      <c r="D100" s="11" t="s">
        <v>662</v>
      </c>
      <c r="E100" s="53"/>
      <c r="F100" s="274"/>
      <c r="G100" s="275"/>
      <c r="H100" s="268" t="e">
        <f t="shared" si="3"/>
        <v>#DIV/0!</v>
      </c>
    </row>
    <row r="101" spans="1:8" ht="15" hidden="1" customHeight="1" x14ac:dyDescent="0.2">
      <c r="A101" s="10">
        <v>551</v>
      </c>
      <c r="B101" s="11"/>
      <c r="C101" s="11">
        <v>4122</v>
      </c>
      <c r="D101" s="11" t="s">
        <v>492</v>
      </c>
      <c r="E101" s="53"/>
      <c r="F101" s="274"/>
      <c r="G101" s="112"/>
      <c r="H101" s="268" t="e">
        <f t="shared" si="3"/>
        <v>#DIV/0!</v>
      </c>
    </row>
    <row r="102" spans="1:8" ht="15" hidden="1" customHeight="1" x14ac:dyDescent="0.2">
      <c r="A102" s="34"/>
      <c r="B102" s="28"/>
      <c r="C102" s="28">
        <v>4216</v>
      </c>
      <c r="D102" s="28" t="s">
        <v>76</v>
      </c>
      <c r="E102" s="53"/>
      <c r="F102" s="274"/>
      <c r="G102" s="112"/>
      <c r="H102" s="268" t="e">
        <f t="shared" si="3"/>
        <v>#DIV/0!</v>
      </c>
    </row>
    <row r="103" spans="1:8" ht="15" hidden="1" customHeight="1" x14ac:dyDescent="0.2">
      <c r="A103" s="11"/>
      <c r="B103" s="11"/>
      <c r="C103" s="11">
        <v>4216</v>
      </c>
      <c r="D103" s="11" t="s">
        <v>75</v>
      </c>
      <c r="E103" s="53"/>
      <c r="F103" s="274"/>
      <c r="G103" s="112"/>
      <c r="H103" s="268" t="e">
        <f t="shared" si="3"/>
        <v>#DIV/0!</v>
      </c>
    </row>
    <row r="104" spans="1:8" ht="15" hidden="1" customHeight="1" x14ac:dyDescent="0.2">
      <c r="A104" s="11">
        <v>1955</v>
      </c>
      <c r="B104" s="11"/>
      <c r="C104" s="11">
        <v>4152</v>
      </c>
      <c r="D104" s="28" t="s">
        <v>649</v>
      </c>
      <c r="E104" s="53"/>
      <c r="F104" s="274"/>
      <c r="G104" s="112"/>
      <c r="H104" s="268" t="e">
        <f t="shared" si="3"/>
        <v>#DIV/0!</v>
      </c>
    </row>
    <row r="105" spans="1:8" ht="15" hidden="1" customHeight="1" x14ac:dyDescent="0.2">
      <c r="A105" s="10">
        <v>17526</v>
      </c>
      <c r="B105" s="11"/>
      <c r="C105" s="39">
        <v>4216</v>
      </c>
      <c r="D105" s="44" t="s">
        <v>656</v>
      </c>
      <c r="E105" s="53"/>
      <c r="F105" s="274"/>
      <c r="G105" s="275"/>
      <c r="H105" s="268" t="e">
        <f t="shared" si="3"/>
        <v>#DIV/0!</v>
      </c>
    </row>
    <row r="106" spans="1:8" ht="15" customHeight="1" x14ac:dyDescent="0.2">
      <c r="A106" s="10">
        <v>14502</v>
      </c>
      <c r="B106" s="11"/>
      <c r="C106" s="39">
        <v>4216</v>
      </c>
      <c r="D106" s="44" t="s">
        <v>671</v>
      </c>
      <c r="E106" s="53">
        <v>4000</v>
      </c>
      <c r="F106" s="274">
        <v>4000</v>
      </c>
      <c r="G106" s="275">
        <v>0</v>
      </c>
      <c r="H106" s="268">
        <f t="shared" si="3"/>
        <v>0</v>
      </c>
    </row>
    <row r="107" spans="1:8" ht="15" customHeight="1" x14ac:dyDescent="0.2">
      <c r="A107" s="10">
        <v>211</v>
      </c>
      <c r="B107" s="11"/>
      <c r="C107" s="11">
        <v>4222</v>
      </c>
      <c r="D107" s="11" t="s">
        <v>672</v>
      </c>
      <c r="E107" s="53">
        <v>1900</v>
      </c>
      <c r="F107" s="274">
        <v>1900</v>
      </c>
      <c r="G107" s="112">
        <v>0</v>
      </c>
      <c r="H107" s="268">
        <f t="shared" si="3"/>
        <v>0</v>
      </c>
    </row>
    <row r="108" spans="1:8" ht="15" hidden="1" customHeight="1" x14ac:dyDescent="0.2">
      <c r="A108" s="10"/>
      <c r="B108" s="11">
        <v>3341</v>
      </c>
      <c r="C108" s="11">
        <v>2111</v>
      </c>
      <c r="D108" s="11" t="s">
        <v>74</v>
      </c>
      <c r="E108" s="53"/>
      <c r="F108" s="274"/>
      <c r="G108" s="112"/>
      <c r="H108" s="268" t="e">
        <f t="shared" si="3"/>
        <v>#DIV/0!</v>
      </c>
    </row>
    <row r="109" spans="1:8" ht="15.75" hidden="1" x14ac:dyDescent="0.25">
      <c r="A109" s="43">
        <v>359</v>
      </c>
      <c r="B109" s="27"/>
      <c r="C109" s="45">
        <v>4122</v>
      </c>
      <c r="D109" s="31" t="s">
        <v>311</v>
      </c>
      <c r="E109" s="53"/>
      <c r="F109" s="274"/>
      <c r="G109" s="112"/>
      <c r="H109" s="268" t="e">
        <f t="shared" si="3"/>
        <v>#DIV/0!</v>
      </c>
    </row>
    <row r="110" spans="1:8" ht="15.75" hidden="1" x14ac:dyDescent="0.25">
      <c r="A110" s="43"/>
      <c r="B110" s="27"/>
      <c r="C110" s="45">
        <v>4122</v>
      </c>
      <c r="D110" s="31" t="s">
        <v>310</v>
      </c>
      <c r="E110" s="53"/>
      <c r="F110" s="274"/>
      <c r="G110" s="112"/>
      <c r="H110" s="268" t="e">
        <f t="shared" si="3"/>
        <v>#DIV/0!</v>
      </c>
    </row>
    <row r="111" spans="1:8" ht="15.75" hidden="1" x14ac:dyDescent="0.25">
      <c r="A111" s="43">
        <v>379</v>
      </c>
      <c r="B111" s="27"/>
      <c r="C111" s="45">
        <v>4122</v>
      </c>
      <c r="D111" s="31" t="s">
        <v>312</v>
      </c>
      <c r="E111" s="53"/>
      <c r="F111" s="274"/>
      <c r="G111" s="112"/>
      <c r="H111" s="268" t="e">
        <f t="shared" si="3"/>
        <v>#DIV/0!</v>
      </c>
    </row>
    <row r="112" spans="1:8" hidden="1" x14ac:dyDescent="0.2">
      <c r="A112" s="42"/>
      <c r="B112" s="41">
        <v>3699</v>
      </c>
      <c r="C112" s="39">
        <v>2111</v>
      </c>
      <c r="D112" s="38" t="s">
        <v>315</v>
      </c>
      <c r="E112" s="53"/>
      <c r="F112" s="274"/>
      <c r="G112" s="112"/>
      <c r="H112" s="268" t="e">
        <f t="shared" si="3"/>
        <v>#DIV/0!</v>
      </c>
    </row>
    <row r="113" spans="1:8" hidden="1" x14ac:dyDescent="0.2">
      <c r="A113" s="10">
        <v>521</v>
      </c>
      <c r="B113" s="11"/>
      <c r="C113" s="11">
        <v>4222</v>
      </c>
      <c r="D113" s="11" t="s">
        <v>521</v>
      </c>
      <c r="E113" s="53"/>
      <c r="F113" s="274"/>
      <c r="G113" s="112"/>
      <c r="H113" s="268" t="e">
        <f t="shared" si="3"/>
        <v>#DIV/0!</v>
      </c>
    </row>
    <row r="114" spans="1:8" hidden="1" x14ac:dyDescent="0.2">
      <c r="A114" s="42"/>
      <c r="B114" s="41">
        <v>2117</v>
      </c>
      <c r="C114" s="39">
        <v>2111</v>
      </c>
      <c r="D114" s="38" t="s">
        <v>663</v>
      </c>
      <c r="E114" s="53"/>
      <c r="F114" s="274"/>
      <c r="G114" s="275"/>
      <c r="H114" s="268" t="e">
        <f t="shared" si="3"/>
        <v>#DIV/0!</v>
      </c>
    </row>
    <row r="115" spans="1:8" x14ac:dyDescent="0.2">
      <c r="A115" s="10"/>
      <c r="B115" s="11">
        <v>3349</v>
      </c>
      <c r="C115" s="11">
        <v>2111</v>
      </c>
      <c r="D115" s="11" t="s">
        <v>664</v>
      </c>
      <c r="E115" s="53">
        <v>900</v>
      </c>
      <c r="F115" s="274">
        <v>900</v>
      </c>
      <c r="G115" s="112">
        <v>290.8</v>
      </c>
      <c r="H115" s="268">
        <f t="shared" si="3"/>
        <v>32.31111111111111</v>
      </c>
    </row>
    <row r="116" spans="1:8" hidden="1" x14ac:dyDescent="0.2">
      <c r="A116" s="10"/>
      <c r="B116" s="11">
        <v>3639</v>
      </c>
      <c r="C116" s="11">
        <v>2131</v>
      </c>
      <c r="D116" s="11" t="s">
        <v>572</v>
      </c>
      <c r="E116" s="53"/>
      <c r="F116" s="274"/>
      <c r="G116" s="269"/>
      <c r="H116" s="268" t="e">
        <f t="shared" si="3"/>
        <v>#DIV/0!</v>
      </c>
    </row>
    <row r="117" spans="1:8" ht="15" hidden="1" customHeight="1" x14ac:dyDescent="0.2">
      <c r="A117" s="10"/>
      <c r="B117" s="11">
        <v>3699</v>
      </c>
      <c r="C117" s="11">
        <v>2111</v>
      </c>
      <c r="D117" s="11" t="s">
        <v>390</v>
      </c>
      <c r="E117" s="53"/>
      <c r="F117" s="274"/>
      <c r="G117" s="112"/>
      <c r="H117" s="268" t="e">
        <f t="shared" si="3"/>
        <v>#DIV/0!</v>
      </c>
    </row>
    <row r="118" spans="1:8" ht="15" hidden="1" customHeight="1" x14ac:dyDescent="0.2">
      <c r="A118" s="10"/>
      <c r="B118" s="11">
        <v>3699</v>
      </c>
      <c r="C118" s="11">
        <v>2321</v>
      </c>
      <c r="D118" s="11" t="s">
        <v>628</v>
      </c>
      <c r="E118" s="53"/>
      <c r="F118" s="274"/>
      <c r="G118" s="275"/>
      <c r="H118" s="268" t="e">
        <f t="shared" si="3"/>
        <v>#DIV/0!</v>
      </c>
    </row>
    <row r="119" spans="1:8" ht="15" hidden="1" customHeight="1" x14ac:dyDescent="0.2">
      <c r="A119" s="10"/>
      <c r="B119" s="11">
        <v>3699</v>
      </c>
      <c r="C119" s="11">
        <v>3121</v>
      </c>
      <c r="D119" s="11" t="s">
        <v>482</v>
      </c>
      <c r="E119" s="53"/>
      <c r="F119" s="274"/>
      <c r="G119" s="112"/>
      <c r="H119" s="268" t="e">
        <f t="shared" si="3"/>
        <v>#DIV/0!</v>
      </c>
    </row>
    <row r="120" spans="1:8" ht="15" hidden="1" customHeight="1" x14ac:dyDescent="0.2">
      <c r="A120" s="10"/>
      <c r="B120" s="11">
        <v>3900</v>
      </c>
      <c r="C120" s="11">
        <v>2321</v>
      </c>
      <c r="D120" s="11" t="s">
        <v>550</v>
      </c>
      <c r="E120" s="53"/>
      <c r="F120" s="274"/>
      <c r="G120" s="269"/>
      <c r="H120" s="268" t="e">
        <f t="shared" si="3"/>
        <v>#DIV/0!</v>
      </c>
    </row>
    <row r="121" spans="1:8" ht="15" hidden="1" customHeight="1" x14ac:dyDescent="0.2">
      <c r="A121" s="10"/>
      <c r="B121" s="11">
        <v>5512</v>
      </c>
      <c r="C121" s="11">
        <v>2111</v>
      </c>
      <c r="D121" s="11" t="s">
        <v>73</v>
      </c>
      <c r="E121" s="53"/>
      <c r="F121" s="274"/>
      <c r="G121" s="112"/>
      <c r="H121" s="268" t="e">
        <f t="shared" si="3"/>
        <v>#DIV/0!</v>
      </c>
    </row>
    <row r="122" spans="1:8" ht="15" hidden="1" customHeight="1" x14ac:dyDescent="0.2">
      <c r="A122" s="10"/>
      <c r="B122" s="11">
        <v>5512</v>
      </c>
      <c r="C122" s="11">
        <v>2322</v>
      </c>
      <c r="D122" s="11" t="s">
        <v>611</v>
      </c>
      <c r="E122" s="53"/>
      <c r="F122" s="274"/>
      <c r="G122" s="112"/>
      <c r="H122" s="268" t="e">
        <f t="shared" si="3"/>
        <v>#DIV/0!</v>
      </c>
    </row>
    <row r="123" spans="1:8" ht="15" hidden="1" customHeight="1" x14ac:dyDescent="0.2">
      <c r="A123" s="10"/>
      <c r="B123" s="11">
        <v>5512</v>
      </c>
      <c r="C123" s="11">
        <v>2324</v>
      </c>
      <c r="D123" s="11" t="s">
        <v>195</v>
      </c>
      <c r="E123" s="53"/>
      <c r="F123" s="274"/>
      <c r="G123" s="112"/>
      <c r="H123" s="268" t="e">
        <f t="shared" si="3"/>
        <v>#DIV/0!</v>
      </c>
    </row>
    <row r="124" spans="1:8" ht="15" hidden="1" customHeight="1" x14ac:dyDescent="0.2">
      <c r="A124" s="10"/>
      <c r="B124" s="11">
        <v>5512</v>
      </c>
      <c r="C124" s="11">
        <v>3113</v>
      </c>
      <c r="D124" s="11" t="s">
        <v>196</v>
      </c>
      <c r="E124" s="53"/>
      <c r="F124" s="274"/>
      <c r="G124" s="112"/>
      <c r="H124" s="268" t="e">
        <f t="shared" si="3"/>
        <v>#DIV/0!</v>
      </c>
    </row>
    <row r="125" spans="1:8" ht="15" hidden="1" customHeight="1" x14ac:dyDescent="0.2">
      <c r="A125" s="10"/>
      <c r="B125" s="11">
        <v>5512</v>
      </c>
      <c r="C125" s="11">
        <v>3122</v>
      </c>
      <c r="D125" s="11" t="s">
        <v>71</v>
      </c>
      <c r="E125" s="53"/>
      <c r="F125" s="274"/>
      <c r="G125" s="112"/>
      <c r="H125" s="268" t="e">
        <f t="shared" si="3"/>
        <v>#DIV/0!</v>
      </c>
    </row>
    <row r="126" spans="1:8" hidden="1" x14ac:dyDescent="0.2">
      <c r="A126" s="40"/>
      <c r="B126" s="39">
        <v>3599</v>
      </c>
      <c r="C126" s="11">
        <v>2321</v>
      </c>
      <c r="D126" s="11" t="s">
        <v>317</v>
      </c>
      <c r="E126" s="53"/>
      <c r="F126" s="274"/>
      <c r="G126" s="112"/>
      <c r="H126" s="268" t="e">
        <f t="shared" si="3"/>
        <v>#DIV/0!</v>
      </c>
    </row>
    <row r="127" spans="1:8" hidden="1" x14ac:dyDescent="0.2">
      <c r="A127" s="40"/>
      <c r="B127" s="39">
        <v>3349</v>
      </c>
      <c r="C127" s="11">
        <v>2111</v>
      </c>
      <c r="D127" s="11" t="s">
        <v>427</v>
      </c>
      <c r="E127" s="53"/>
      <c r="F127" s="274"/>
      <c r="G127" s="112"/>
      <c r="H127" s="268" t="e">
        <f t="shared" si="3"/>
        <v>#DIV/0!</v>
      </c>
    </row>
    <row r="128" spans="1:8" ht="15" hidden="1" customHeight="1" x14ac:dyDescent="0.2">
      <c r="A128" s="10"/>
      <c r="B128" s="11">
        <v>3900</v>
      </c>
      <c r="C128" s="11">
        <v>2329</v>
      </c>
      <c r="D128" s="11" t="s">
        <v>445</v>
      </c>
      <c r="E128" s="53"/>
      <c r="F128" s="274"/>
      <c r="G128" s="112"/>
      <c r="H128" s="268" t="e">
        <f t="shared" si="3"/>
        <v>#DIV/0!</v>
      </c>
    </row>
    <row r="129" spans="1:8" x14ac:dyDescent="0.2">
      <c r="A129" s="10"/>
      <c r="B129" s="11">
        <v>5272</v>
      </c>
      <c r="C129" s="11">
        <v>2212</v>
      </c>
      <c r="D129" s="11" t="s">
        <v>478</v>
      </c>
      <c r="E129" s="53">
        <v>0</v>
      </c>
      <c r="F129" s="274">
        <v>0</v>
      </c>
      <c r="G129" s="112">
        <v>0.5</v>
      </c>
      <c r="H129" s="268" t="e">
        <f t="shared" si="3"/>
        <v>#DIV/0!</v>
      </c>
    </row>
    <row r="130" spans="1:8" ht="15" hidden="1" customHeight="1" x14ac:dyDescent="0.2">
      <c r="A130" s="10">
        <v>211</v>
      </c>
      <c r="B130" s="11">
        <v>5512</v>
      </c>
      <c r="C130" s="11">
        <v>2321</v>
      </c>
      <c r="D130" s="11" t="s">
        <v>510</v>
      </c>
      <c r="E130" s="53"/>
      <c r="F130" s="274"/>
      <c r="G130" s="112"/>
      <c r="H130" s="268" t="e">
        <f t="shared" si="3"/>
        <v>#DIV/0!</v>
      </c>
    </row>
    <row r="131" spans="1:8" ht="15" hidden="1" customHeight="1" x14ac:dyDescent="0.2">
      <c r="A131" s="10">
        <v>211</v>
      </c>
      <c r="B131" s="11">
        <v>5512</v>
      </c>
      <c r="C131" s="11">
        <v>2322</v>
      </c>
      <c r="D131" s="11" t="s">
        <v>72</v>
      </c>
      <c r="E131" s="53"/>
      <c r="F131" s="274"/>
      <c r="G131" s="112"/>
      <c r="H131" s="268" t="e">
        <f t="shared" si="3"/>
        <v>#DIV/0!</v>
      </c>
    </row>
    <row r="132" spans="1:8" ht="17.25" customHeight="1" x14ac:dyDescent="0.2">
      <c r="A132" s="10"/>
      <c r="B132" s="11">
        <v>5512</v>
      </c>
      <c r="C132" s="11">
        <v>3113</v>
      </c>
      <c r="D132" s="11" t="s">
        <v>514</v>
      </c>
      <c r="E132" s="53">
        <v>3000</v>
      </c>
      <c r="F132" s="274">
        <v>3000</v>
      </c>
      <c r="G132" s="112">
        <v>0</v>
      </c>
      <c r="H132" s="268">
        <f t="shared" si="3"/>
        <v>0</v>
      </c>
    </row>
    <row r="133" spans="1:8" x14ac:dyDescent="0.2">
      <c r="A133" s="10"/>
      <c r="B133" s="11">
        <v>6171</v>
      </c>
      <c r="C133" s="11">
        <v>2111</v>
      </c>
      <c r="D133" s="11" t="s">
        <v>429</v>
      </c>
      <c r="E133" s="53">
        <v>150</v>
      </c>
      <c r="F133" s="274">
        <v>150</v>
      </c>
      <c r="G133" s="112">
        <v>4</v>
      </c>
      <c r="H133" s="268">
        <f t="shared" si="3"/>
        <v>2.666666666666667</v>
      </c>
    </row>
    <row r="134" spans="1:8" ht="15" hidden="1" customHeight="1" x14ac:dyDescent="0.2">
      <c r="A134" s="10"/>
      <c r="B134" s="11">
        <v>6171</v>
      </c>
      <c r="C134" s="11">
        <v>2131</v>
      </c>
      <c r="D134" s="11" t="s">
        <v>428</v>
      </c>
      <c r="E134" s="53"/>
      <c r="F134" s="274"/>
      <c r="G134" s="112"/>
      <c r="H134" s="268" t="e">
        <f t="shared" si="3"/>
        <v>#DIV/0!</v>
      </c>
    </row>
    <row r="135" spans="1:8" x14ac:dyDescent="0.2">
      <c r="A135" s="10"/>
      <c r="B135" s="11">
        <v>6171</v>
      </c>
      <c r="C135" s="11">
        <v>2132</v>
      </c>
      <c r="D135" s="11" t="s">
        <v>430</v>
      </c>
      <c r="E135" s="53">
        <v>88</v>
      </c>
      <c r="F135" s="274">
        <v>88</v>
      </c>
      <c r="G135" s="112">
        <v>43.6</v>
      </c>
      <c r="H135" s="268">
        <f t="shared" si="3"/>
        <v>49.545454545454547</v>
      </c>
    </row>
    <row r="136" spans="1:8" ht="15" hidden="1" customHeight="1" x14ac:dyDescent="0.2">
      <c r="A136" s="10"/>
      <c r="B136" s="11">
        <v>6171</v>
      </c>
      <c r="C136" s="11">
        <v>2212</v>
      </c>
      <c r="D136" s="11" t="s">
        <v>197</v>
      </c>
      <c r="E136" s="53"/>
      <c r="F136" s="274"/>
      <c r="G136" s="112"/>
      <c r="H136" s="268" t="e">
        <f t="shared" si="3"/>
        <v>#DIV/0!</v>
      </c>
    </row>
    <row r="137" spans="1:8" ht="15" hidden="1" customHeight="1" x14ac:dyDescent="0.2">
      <c r="A137" s="10"/>
      <c r="B137" s="11">
        <v>6171</v>
      </c>
      <c r="C137" s="11">
        <v>2133</v>
      </c>
      <c r="D137" s="11" t="s">
        <v>70</v>
      </c>
      <c r="E137" s="53"/>
      <c r="F137" s="274"/>
      <c r="G137" s="112"/>
      <c r="H137" s="268" t="e">
        <f t="shared" si="3"/>
        <v>#DIV/0!</v>
      </c>
    </row>
    <row r="138" spans="1:8" ht="15" hidden="1" customHeight="1" x14ac:dyDescent="0.2">
      <c r="A138" s="10"/>
      <c r="B138" s="11">
        <v>6171</v>
      </c>
      <c r="C138" s="11">
        <v>2310</v>
      </c>
      <c r="D138" s="11" t="s">
        <v>69</v>
      </c>
      <c r="E138" s="53"/>
      <c r="F138" s="274"/>
      <c r="G138" s="112"/>
      <c r="H138" s="268" t="e">
        <f t="shared" si="3"/>
        <v>#DIV/0!</v>
      </c>
    </row>
    <row r="139" spans="1:8" ht="15" customHeight="1" x14ac:dyDescent="0.2">
      <c r="A139" s="10"/>
      <c r="B139" s="11">
        <v>6171</v>
      </c>
      <c r="C139" s="11">
        <v>2322</v>
      </c>
      <c r="D139" s="11" t="s">
        <v>691</v>
      </c>
      <c r="E139" s="53">
        <v>0</v>
      </c>
      <c r="F139" s="274">
        <v>0</v>
      </c>
      <c r="G139" s="112">
        <v>88.7</v>
      </c>
      <c r="H139" s="268" t="e">
        <f t="shared" si="3"/>
        <v>#DIV/0!</v>
      </c>
    </row>
    <row r="140" spans="1:8" x14ac:dyDescent="0.2">
      <c r="A140" s="10"/>
      <c r="B140" s="11">
        <v>6171</v>
      </c>
      <c r="C140" s="11">
        <v>2324</v>
      </c>
      <c r="D140" s="11" t="s">
        <v>566</v>
      </c>
      <c r="E140" s="53">
        <v>2000</v>
      </c>
      <c r="F140" s="274">
        <v>2000</v>
      </c>
      <c r="G140" s="112">
        <v>1176.7</v>
      </c>
      <c r="H140" s="268">
        <f t="shared" si="3"/>
        <v>58.835000000000001</v>
      </c>
    </row>
    <row r="141" spans="1:8" ht="15" hidden="1" customHeight="1" x14ac:dyDescent="0.2">
      <c r="A141" s="10"/>
      <c r="B141" s="11">
        <v>6171</v>
      </c>
      <c r="C141" s="11">
        <v>2329</v>
      </c>
      <c r="D141" s="11" t="s">
        <v>68</v>
      </c>
      <c r="E141" s="53"/>
      <c r="F141" s="274"/>
      <c r="G141" s="112"/>
      <c r="H141" s="268" t="e">
        <f t="shared" si="3"/>
        <v>#DIV/0!</v>
      </c>
    </row>
    <row r="142" spans="1:8" ht="15" hidden="1" customHeight="1" x14ac:dyDescent="0.2">
      <c r="A142" s="10"/>
      <c r="B142" s="11">
        <v>6171</v>
      </c>
      <c r="C142" s="11">
        <v>3113</v>
      </c>
      <c r="D142" s="11" t="s">
        <v>596</v>
      </c>
      <c r="E142" s="53"/>
      <c r="F142" s="274"/>
      <c r="G142" s="269"/>
      <c r="H142" s="268" t="e">
        <f t="shared" si="3"/>
        <v>#DIV/0!</v>
      </c>
    </row>
    <row r="143" spans="1:8" ht="15" hidden="1" customHeight="1" x14ac:dyDescent="0.2">
      <c r="A143" s="10"/>
      <c r="B143" s="58">
        <v>6409</v>
      </c>
      <c r="C143" s="58">
        <v>2328</v>
      </c>
      <c r="D143" s="58" t="s">
        <v>67</v>
      </c>
      <c r="E143" s="53"/>
      <c r="F143" s="276"/>
      <c r="G143" s="112"/>
      <c r="H143" s="268" t="e">
        <f t="shared" si="3"/>
        <v>#DIV/0!</v>
      </c>
    </row>
    <row r="144" spans="1:8" hidden="1" x14ac:dyDescent="0.2">
      <c r="A144" s="10"/>
      <c r="B144" s="11">
        <v>6171</v>
      </c>
      <c r="C144" s="11">
        <v>2329</v>
      </c>
      <c r="D144" s="11" t="s">
        <v>285</v>
      </c>
      <c r="E144" s="53"/>
      <c r="F144" s="180"/>
      <c r="G144" s="112"/>
      <c r="H144" s="268" t="e">
        <f t="shared" si="3"/>
        <v>#DIV/0!</v>
      </c>
    </row>
    <row r="145" spans="1:8" hidden="1" x14ac:dyDescent="0.2">
      <c r="A145" s="10"/>
      <c r="B145" s="11">
        <v>6171</v>
      </c>
      <c r="C145" s="11">
        <v>3113</v>
      </c>
      <c r="D145" s="11" t="s">
        <v>431</v>
      </c>
      <c r="E145" s="53"/>
      <c r="F145" s="180"/>
      <c r="G145" s="112"/>
      <c r="H145" s="268" t="e">
        <f t="shared" si="3"/>
        <v>#DIV/0!</v>
      </c>
    </row>
    <row r="146" spans="1:8" hidden="1" x14ac:dyDescent="0.2">
      <c r="A146" s="10"/>
      <c r="B146" s="11">
        <v>6171</v>
      </c>
      <c r="C146" s="11">
        <v>3121</v>
      </c>
      <c r="D146" s="11" t="s">
        <v>432</v>
      </c>
      <c r="E146" s="53">
        <v>0</v>
      </c>
      <c r="F146" s="180"/>
      <c r="G146" s="112"/>
      <c r="H146" s="268" t="e">
        <f t="shared" si="3"/>
        <v>#DIV/0!</v>
      </c>
    </row>
    <row r="147" spans="1:8" hidden="1" x14ac:dyDescent="0.2">
      <c r="A147" s="10"/>
      <c r="B147" s="11">
        <v>6171</v>
      </c>
      <c r="C147" s="11">
        <v>3113</v>
      </c>
      <c r="D147" s="11" t="s">
        <v>431</v>
      </c>
      <c r="E147" s="53">
        <v>0</v>
      </c>
      <c r="F147" s="180"/>
      <c r="G147" s="112"/>
      <c r="H147" s="268" t="e">
        <f t="shared" si="3"/>
        <v>#DIV/0!</v>
      </c>
    </row>
    <row r="148" spans="1:8" hidden="1" x14ac:dyDescent="0.2">
      <c r="A148" s="10"/>
      <c r="B148" s="11">
        <v>6330</v>
      </c>
      <c r="C148" s="11">
        <v>4132</v>
      </c>
      <c r="D148" s="11" t="s">
        <v>31</v>
      </c>
      <c r="E148" s="53">
        <v>0</v>
      </c>
      <c r="F148" s="180"/>
      <c r="G148" s="112"/>
      <c r="H148" s="268" t="e">
        <f t="shared" si="3"/>
        <v>#DIV/0!</v>
      </c>
    </row>
    <row r="149" spans="1:8" hidden="1" x14ac:dyDescent="0.2">
      <c r="A149" s="10"/>
      <c r="B149" s="11">
        <v>6310</v>
      </c>
      <c r="C149" s="11">
        <v>2141</v>
      </c>
      <c r="D149" s="11" t="s">
        <v>444</v>
      </c>
      <c r="E149" s="53">
        <v>0</v>
      </c>
      <c r="F149" s="180"/>
      <c r="G149" s="112"/>
      <c r="H149" s="268" t="e">
        <f t="shared" si="3"/>
        <v>#DIV/0!</v>
      </c>
    </row>
    <row r="150" spans="1:8" ht="17.25" customHeight="1" x14ac:dyDescent="0.2">
      <c r="A150" s="10"/>
      <c r="B150" s="11">
        <v>6409</v>
      </c>
      <c r="C150" s="11">
        <v>2328</v>
      </c>
      <c r="D150" s="11" t="s">
        <v>279</v>
      </c>
      <c r="E150" s="53">
        <v>0</v>
      </c>
      <c r="F150" s="180">
        <v>0</v>
      </c>
      <c r="G150" s="112">
        <v>1.4</v>
      </c>
      <c r="H150" s="268" t="e">
        <f t="shared" si="3"/>
        <v>#DIV/0!</v>
      </c>
    </row>
    <row r="151" spans="1:8" ht="17.25" customHeight="1" thickBot="1" x14ac:dyDescent="0.25">
      <c r="A151" s="10"/>
      <c r="B151" s="11">
        <v>6409</v>
      </c>
      <c r="C151" s="11">
        <v>2329</v>
      </c>
      <c r="D151" s="11" t="s">
        <v>385</v>
      </c>
      <c r="E151" s="53">
        <v>0</v>
      </c>
      <c r="F151" s="180">
        <v>0</v>
      </c>
      <c r="G151" s="112">
        <v>0</v>
      </c>
      <c r="H151" s="268" t="e">
        <f t="shared" si="3"/>
        <v>#DIV/0!</v>
      </c>
    </row>
    <row r="152" spans="1:8" s="6" customFormat="1" ht="21.75" customHeight="1" thickTop="1" thickBot="1" x14ac:dyDescent="0.3">
      <c r="A152" s="225"/>
      <c r="B152" s="37"/>
      <c r="C152" s="37"/>
      <c r="D152" s="36" t="s">
        <v>66</v>
      </c>
      <c r="E152" s="87">
        <f t="shared" ref="E152:G152" si="4">SUM(E86:E151)</f>
        <v>12762</v>
      </c>
      <c r="F152" s="183">
        <f t="shared" si="4"/>
        <v>12762</v>
      </c>
      <c r="G152" s="202">
        <f t="shared" si="4"/>
        <v>2116.8000000000002</v>
      </c>
      <c r="H152" s="268">
        <f t="shared" si="3"/>
        <v>16.586741889985898</v>
      </c>
    </row>
    <row r="153" spans="1:8" ht="15" customHeight="1" x14ac:dyDescent="0.25">
      <c r="A153" s="7"/>
      <c r="B153" s="7"/>
      <c r="C153" s="7"/>
      <c r="D153" s="8"/>
      <c r="E153" s="95"/>
      <c r="F153" s="95"/>
    </row>
    <row r="154" spans="1:8" ht="12.75" hidden="1" customHeight="1" x14ac:dyDescent="0.25">
      <c r="A154" s="7"/>
      <c r="B154" s="7"/>
      <c r="C154" s="7"/>
      <c r="D154" s="8"/>
      <c r="E154" s="95"/>
      <c r="F154" s="95"/>
    </row>
    <row r="155" spans="1:8" ht="8.65" customHeight="1" thickBot="1" x14ac:dyDescent="0.3">
      <c r="A155" s="7"/>
      <c r="B155" s="7"/>
      <c r="C155" s="7"/>
      <c r="D155" s="8"/>
      <c r="E155" s="95"/>
      <c r="F155" s="95"/>
    </row>
    <row r="156" spans="1:8" ht="15.75" x14ac:dyDescent="0.25">
      <c r="A156" s="22" t="s">
        <v>14</v>
      </c>
      <c r="B156" s="22" t="s">
        <v>388</v>
      </c>
      <c r="C156" s="22" t="s">
        <v>389</v>
      </c>
      <c r="D156" s="21" t="s">
        <v>12</v>
      </c>
      <c r="E156" s="20" t="s">
        <v>11</v>
      </c>
      <c r="F156" s="20" t="s">
        <v>11</v>
      </c>
      <c r="G156" s="20" t="s">
        <v>0</v>
      </c>
      <c r="H156" s="113" t="s">
        <v>334</v>
      </c>
    </row>
    <row r="157" spans="1:8" ht="15.75" customHeight="1" thickBot="1" x14ac:dyDescent="0.3">
      <c r="A157" s="19"/>
      <c r="B157" s="19"/>
      <c r="C157" s="19"/>
      <c r="D157" s="18"/>
      <c r="E157" s="188" t="s">
        <v>10</v>
      </c>
      <c r="F157" s="190" t="s">
        <v>9</v>
      </c>
      <c r="G157" s="215" t="s">
        <v>667</v>
      </c>
      <c r="H157" s="119" t="s">
        <v>335</v>
      </c>
    </row>
    <row r="158" spans="1:8" ht="16.5" customHeight="1" thickTop="1" x14ac:dyDescent="0.25">
      <c r="A158" s="27">
        <v>50</v>
      </c>
      <c r="B158" s="27"/>
      <c r="C158" s="27"/>
      <c r="D158" s="26" t="s">
        <v>332</v>
      </c>
      <c r="E158" s="52"/>
      <c r="F158" s="191"/>
      <c r="G158" s="203"/>
      <c r="H158" s="123"/>
    </row>
    <row r="159" spans="1:8" ht="16.5" customHeight="1" x14ac:dyDescent="0.25">
      <c r="A159" s="35"/>
      <c r="B159" s="27"/>
      <c r="C159" s="27"/>
      <c r="D159" s="26"/>
      <c r="E159" s="52"/>
      <c r="F159" s="192"/>
      <c r="G159" s="201"/>
      <c r="H159" s="115"/>
    </row>
    <row r="160" spans="1:8" x14ac:dyDescent="0.2">
      <c r="A160" s="10"/>
      <c r="B160" s="11"/>
      <c r="C160" s="11">
        <v>1353</v>
      </c>
      <c r="D160" s="11" t="s">
        <v>55</v>
      </c>
      <c r="E160" s="53">
        <v>600</v>
      </c>
      <c r="F160" s="180">
        <v>600</v>
      </c>
      <c r="G160" s="112">
        <v>304.10000000000002</v>
      </c>
      <c r="H160" s="268">
        <f t="shared" ref="H160:H198" si="5">(G160/F160)*100</f>
        <v>50.683333333333337</v>
      </c>
    </row>
    <row r="161" spans="1:8" x14ac:dyDescent="0.2">
      <c r="A161" s="11"/>
      <c r="B161" s="11"/>
      <c r="C161" s="11">
        <v>1359</v>
      </c>
      <c r="D161" s="11" t="s">
        <v>54</v>
      </c>
      <c r="E161" s="53">
        <v>0</v>
      </c>
      <c r="F161" s="274">
        <v>0</v>
      </c>
      <c r="G161" s="112">
        <v>27</v>
      </c>
      <c r="H161" s="268" t="e">
        <f t="shared" si="5"/>
        <v>#DIV/0!</v>
      </c>
    </row>
    <row r="162" spans="1:8" x14ac:dyDescent="0.2">
      <c r="A162" s="11"/>
      <c r="B162" s="11"/>
      <c r="C162" s="11">
        <v>1361</v>
      </c>
      <c r="D162" s="11" t="s">
        <v>28</v>
      </c>
      <c r="E162" s="53">
        <v>8000</v>
      </c>
      <c r="F162" s="274">
        <v>8000</v>
      </c>
      <c r="G162" s="112">
        <v>3827</v>
      </c>
      <c r="H162" s="268">
        <f t="shared" si="5"/>
        <v>47.837499999999999</v>
      </c>
    </row>
    <row r="163" spans="1:8" hidden="1" x14ac:dyDescent="0.2">
      <c r="A163" s="11">
        <v>13011</v>
      </c>
      <c r="B163" s="11"/>
      <c r="C163" s="11">
        <v>4116</v>
      </c>
      <c r="D163" s="11" t="s">
        <v>380</v>
      </c>
      <c r="E163" s="53"/>
      <c r="F163" s="274"/>
      <c r="G163" s="112"/>
      <c r="H163" s="268" t="e">
        <f t="shared" si="5"/>
        <v>#DIV/0!</v>
      </c>
    </row>
    <row r="164" spans="1:8" hidden="1" x14ac:dyDescent="0.2">
      <c r="A164" s="11">
        <v>13015</v>
      </c>
      <c r="B164" s="11"/>
      <c r="C164" s="11">
        <v>4116</v>
      </c>
      <c r="D164" s="11" t="s">
        <v>381</v>
      </c>
      <c r="E164" s="53"/>
      <c r="F164" s="274"/>
      <c r="G164" s="112"/>
      <c r="H164" s="268" t="e">
        <f t="shared" si="5"/>
        <v>#DIV/0!</v>
      </c>
    </row>
    <row r="165" spans="1:8" hidden="1" x14ac:dyDescent="0.2">
      <c r="A165" s="11">
        <v>13013</v>
      </c>
      <c r="B165" s="11"/>
      <c r="C165" s="11">
        <v>4116</v>
      </c>
      <c r="D165" s="11" t="s">
        <v>394</v>
      </c>
      <c r="E165" s="53"/>
      <c r="F165" s="274"/>
      <c r="G165" s="112"/>
      <c r="H165" s="268" t="e">
        <f t="shared" si="5"/>
        <v>#DIV/0!</v>
      </c>
    </row>
    <row r="166" spans="1:8" x14ac:dyDescent="0.2">
      <c r="A166" s="11"/>
      <c r="B166" s="11"/>
      <c r="C166" s="11">
        <v>4121</v>
      </c>
      <c r="D166" s="11" t="s">
        <v>53</v>
      </c>
      <c r="E166" s="53">
        <v>789</v>
      </c>
      <c r="F166" s="274">
        <v>789</v>
      </c>
      <c r="G166" s="112">
        <v>366</v>
      </c>
      <c r="H166" s="268">
        <f t="shared" si="5"/>
        <v>46.387832699619771</v>
      </c>
    </row>
    <row r="167" spans="1:8" ht="15" hidden="1" customHeight="1" x14ac:dyDescent="0.2">
      <c r="A167" s="10"/>
      <c r="B167" s="11"/>
      <c r="C167" s="11">
        <v>4122</v>
      </c>
      <c r="D167" s="11" t="s">
        <v>584</v>
      </c>
      <c r="E167" s="53"/>
      <c r="F167" s="274"/>
      <c r="G167" s="112"/>
      <c r="H167" s="268" t="e">
        <f t="shared" si="5"/>
        <v>#DIV/0!</v>
      </c>
    </row>
    <row r="168" spans="1:8" x14ac:dyDescent="0.2">
      <c r="A168" s="10"/>
      <c r="B168" s="11">
        <v>2169</v>
      </c>
      <c r="C168" s="11">
        <v>2212</v>
      </c>
      <c r="D168" s="11" t="s">
        <v>286</v>
      </c>
      <c r="E168" s="53">
        <v>150</v>
      </c>
      <c r="F168" s="274">
        <v>150</v>
      </c>
      <c r="G168" s="112">
        <v>24.2</v>
      </c>
      <c r="H168" s="268">
        <f t="shared" si="5"/>
        <v>16.133333333333333</v>
      </c>
    </row>
    <row r="169" spans="1:8" hidden="1" x14ac:dyDescent="0.2">
      <c r="A169" s="10"/>
      <c r="B169" s="11">
        <v>2219</v>
      </c>
      <c r="C169" s="11">
        <v>2212</v>
      </c>
      <c r="D169" s="11" t="s">
        <v>300</v>
      </c>
      <c r="E169" s="53"/>
      <c r="F169" s="274"/>
      <c r="G169" s="112"/>
      <c r="H169" s="268" t="e">
        <f t="shared" si="5"/>
        <v>#DIV/0!</v>
      </c>
    </row>
    <row r="170" spans="1:8" x14ac:dyDescent="0.2">
      <c r="A170" s="10"/>
      <c r="B170" s="11">
        <v>2219</v>
      </c>
      <c r="C170" s="11">
        <v>2321</v>
      </c>
      <c r="D170" s="11" t="s">
        <v>592</v>
      </c>
      <c r="E170" s="53">
        <v>0</v>
      </c>
      <c r="F170" s="274">
        <v>0</v>
      </c>
      <c r="G170" s="269">
        <v>57</v>
      </c>
      <c r="H170" s="268" t="e">
        <f t="shared" si="5"/>
        <v>#DIV/0!</v>
      </c>
    </row>
    <row r="171" spans="1:8" hidden="1" x14ac:dyDescent="0.2">
      <c r="A171" s="10"/>
      <c r="B171" s="11">
        <v>2169</v>
      </c>
      <c r="C171" s="11">
        <v>2324</v>
      </c>
      <c r="D171" s="11" t="s">
        <v>287</v>
      </c>
      <c r="E171" s="53"/>
      <c r="F171" s="274"/>
      <c r="G171" s="112"/>
      <c r="H171" s="268" t="e">
        <f t="shared" si="5"/>
        <v>#DIV/0!</v>
      </c>
    </row>
    <row r="172" spans="1:8" hidden="1" x14ac:dyDescent="0.2">
      <c r="A172" s="11"/>
      <c r="B172" s="11">
        <v>2219</v>
      </c>
      <c r="C172" s="11">
        <v>2324</v>
      </c>
      <c r="D172" s="11" t="s">
        <v>203</v>
      </c>
      <c r="E172" s="53"/>
      <c r="F172" s="274"/>
      <c r="G172" s="112"/>
      <c r="H172" s="268" t="e">
        <f t="shared" si="5"/>
        <v>#DIV/0!</v>
      </c>
    </row>
    <row r="173" spans="1:8" hidden="1" x14ac:dyDescent="0.2">
      <c r="A173" s="11"/>
      <c r="B173" s="11">
        <v>2229</v>
      </c>
      <c r="C173" s="11">
        <v>2212</v>
      </c>
      <c r="D173" s="11" t="s">
        <v>288</v>
      </c>
      <c r="E173" s="53"/>
      <c r="F173" s="274"/>
      <c r="G173" s="112"/>
      <c r="H173" s="268" t="e">
        <f t="shared" si="5"/>
        <v>#DIV/0!</v>
      </c>
    </row>
    <row r="174" spans="1:8" hidden="1" x14ac:dyDescent="0.2">
      <c r="A174" s="10"/>
      <c r="B174" s="11">
        <v>2229</v>
      </c>
      <c r="C174" s="11">
        <v>2324</v>
      </c>
      <c r="D174" s="11" t="s">
        <v>82</v>
      </c>
      <c r="E174" s="53"/>
      <c r="F174" s="274"/>
      <c r="G174" s="112"/>
      <c r="H174" s="268" t="e">
        <f t="shared" si="5"/>
        <v>#DIV/0!</v>
      </c>
    </row>
    <row r="175" spans="1:8" x14ac:dyDescent="0.2">
      <c r="A175" s="10"/>
      <c r="B175" s="11">
        <v>2292</v>
      </c>
      <c r="C175" s="11">
        <v>2229</v>
      </c>
      <c r="D175" s="11" t="s">
        <v>548</v>
      </c>
      <c r="E175" s="53">
        <v>0</v>
      </c>
      <c r="F175" s="274">
        <v>0</v>
      </c>
      <c r="G175" s="269">
        <v>5431.1</v>
      </c>
      <c r="H175" s="268" t="e">
        <f t="shared" si="5"/>
        <v>#DIV/0!</v>
      </c>
    </row>
    <row r="176" spans="1:8" x14ac:dyDescent="0.2">
      <c r="A176" s="11"/>
      <c r="B176" s="11">
        <v>2299</v>
      </c>
      <c r="C176" s="11">
        <v>2212</v>
      </c>
      <c r="D176" s="11" t="s">
        <v>415</v>
      </c>
      <c r="E176" s="53">
        <v>20100</v>
      </c>
      <c r="F176" s="274">
        <v>20100</v>
      </c>
      <c r="G176" s="112">
        <v>5677</v>
      </c>
      <c r="H176" s="268">
        <f t="shared" si="5"/>
        <v>28.243781094527364</v>
      </c>
    </row>
    <row r="177" spans="1:8" ht="17.850000000000001" customHeight="1" x14ac:dyDescent="0.2">
      <c r="A177" s="10"/>
      <c r="B177" s="11">
        <v>2299</v>
      </c>
      <c r="C177" s="11">
        <v>2229</v>
      </c>
      <c r="D177" s="11" t="s">
        <v>548</v>
      </c>
      <c r="E177" s="53">
        <v>5635</v>
      </c>
      <c r="F177" s="274">
        <v>5635</v>
      </c>
      <c r="G177" s="275">
        <v>0</v>
      </c>
      <c r="H177" s="268">
        <f t="shared" si="5"/>
        <v>0</v>
      </c>
    </row>
    <row r="178" spans="1:8" ht="17.850000000000001" customHeight="1" x14ac:dyDescent="0.2">
      <c r="A178" s="10"/>
      <c r="B178" s="11">
        <v>2299</v>
      </c>
      <c r="C178" s="11">
        <v>2324</v>
      </c>
      <c r="D178" s="11" t="s">
        <v>621</v>
      </c>
      <c r="E178" s="53">
        <v>0</v>
      </c>
      <c r="F178" s="274">
        <v>0</v>
      </c>
      <c r="G178" s="112">
        <v>8.5</v>
      </c>
      <c r="H178" s="268" t="e">
        <f t="shared" si="5"/>
        <v>#DIV/0!</v>
      </c>
    </row>
    <row r="179" spans="1:8" hidden="1" x14ac:dyDescent="0.2">
      <c r="A179" s="11"/>
      <c r="B179" s="11">
        <v>2369</v>
      </c>
      <c r="C179" s="11">
        <v>2212</v>
      </c>
      <c r="D179" s="11" t="s">
        <v>637</v>
      </c>
      <c r="E179" s="53"/>
      <c r="F179" s="274"/>
      <c r="G179" s="275"/>
      <c r="H179" s="268" t="e">
        <f t="shared" si="5"/>
        <v>#DIV/0!</v>
      </c>
    </row>
    <row r="180" spans="1:8" hidden="1" x14ac:dyDescent="0.2">
      <c r="A180" s="10"/>
      <c r="B180" s="11">
        <v>3399</v>
      </c>
      <c r="C180" s="11">
        <v>2111</v>
      </c>
      <c r="D180" s="11" t="s">
        <v>433</v>
      </c>
      <c r="E180" s="53"/>
      <c r="F180" s="274"/>
      <c r="G180" s="112"/>
      <c r="H180" s="268" t="e">
        <f t="shared" si="5"/>
        <v>#DIV/0!</v>
      </c>
    </row>
    <row r="181" spans="1:8" hidden="1" x14ac:dyDescent="0.2">
      <c r="A181" s="10"/>
      <c r="B181" s="11">
        <v>3599</v>
      </c>
      <c r="C181" s="11">
        <v>2324</v>
      </c>
      <c r="D181" s="11" t="s">
        <v>416</v>
      </c>
      <c r="E181" s="53"/>
      <c r="F181" s="274"/>
      <c r="G181" s="112"/>
      <c r="H181" s="268" t="e">
        <f t="shared" si="5"/>
        <v>#DIV/0!</v>
      </c>
    </row>
    <row r="182" spans="1:8" hidden="1" x14ac:dyDescent="0.2">
      <c r="A182" s="11"/>
      <c r="B182" s="11">
        <v>3612</v>
      </c>
      <c r="C182" s="11">
        <v>2132</v>
      </c>
      <c r="D182" s="11" t="s">
        <v>391</v>
      </c>
      <c r="E182" s="53"/>
      <c r="F182" s="274"/>
      <c r="G182" s="112"/>
      <c r="H182" s="268" t="e">
        <f t="shared" si="5"/>
        <v>#DIV/0!</v>
      </c>
    </row>
    <row r="183" spans="1:8" hidden="1" x14ac:dyDescent="0.2">
      <c r="A183" s="11"/>
      <c r="B183" s="11">
        <v>4171</v>
      </c>
      <c r="C183" s="11">
        <v>2229</v>
      </c>
      <c r="D183" s="11" t="s">
        <v>62</v>
      </c>
      <c r="E183" s="53"/>
      <c r="F183" s="274"/>
      <c r="G183" s="112"/>
      <c r="H183" s="268" t="e">
        <f t="shared" si="5"/>
        <v>#DIV/0!</v>
      </c>
    </row>
    <row r="184" spans="1:8" hidden="1" x14ac:dyDescent="0.2">
      <c r="A184" s="11"/>
      <c r="B184" s="11">
        <v>4379</v>
      </c>
      <c r="C184" s="11">
        <v>2212</v>
      </c>
      <c r="D184" s="29" t="s">
        <v>61</v>
      </c>
      <c r="E184" s="53"/>
      <c r="F184" s="274"/>
      <c r="G184" s="112"/>
      <c r="H184" s="268" t="e">
        <f t="shared" si="5"/>
        <v>#DIV/0!</v>
      </c>
    </row>
    <row r="185" spans="1:8" hidden="1" x14ac:dyDescent="0.2">
      <c r="A185" s="11"/>
      <c r="B185" s="11">
        <v>4399</v>
      </c>
      <c r="C185" s="11">
        <v>2321</v>
      </c>
      <c r="D185" s="29" t="s">
        <v>407</v>
      </c>
      <c r="E185" s="53"/>
      <c r="F185" s="274"/>
      <c r="G185" s="112"/>
      <c r="H185" s="268" t="e">
        <f t="shared" si="5"/>
        <v>#DIV/0!</v>
      </c>
    </row>
    <row r="186" spans="1:8" hidden="1" x14ac:dyDescent="0.2">
      <c r="A186" s="11"/>
      <c r="B186" s="11">
        <v>5311</v>
      </c>
      <c r="C186" s="11">
        <v>3113</v>
      </c>
      <c r="D186" s="29" t="s">
        <v>408</v>
      </c>
      <c r="E186" s="53"/>
      <c r="F186" s="274"/>
      <c r="G186" s="112"/>
      <c r="H186" s="268" t="e">
        <f t="shared" si="5"/>
        <v>#DIV/0!</v>
      </c>
    </row>
    <row r="187" spans="1:8" hidden="1" x14ac:dyDescent="0.2">
      <c r="A187" s="11"/>
      <c r="B187" s="11">
        <v>5512</v>
      </c>
      <c r="C187" s="11">
        <v>2324</v>
      </c>
      <c r="D187" s="11" t="s">
        <v>367</v>
      </c>
      <c r="E187" s="53"/>
      <c r="F187" s="274"/>
      <c r="G187" s="112"/>
      <c r="H187" s="268" t="e">
        <f t="shared" si="5"/>
        <v>#DIV/0!</v>
      </c>
    </row>
    <row r="188" spans="1:8" ht="15" hidden="1" customHeight="1" x14ac:dyDescent="0.2">
      <c r="A188" s="11"/>
      <c r="B188" s="11">
        <v>6171</v>
      </c>
      <c r="C188" s="11">
        <v>2212</v>
      </c>
      <c r="D188" s="11" t="s">
        <v>375</v>
      </c>
      <c r="E188" s="53"/>
      <c r="F188" s="274"/>
      <c r="G188" s="112"/>
      <c r="H188" s="268" t="e">
        <f t="shared" si="5"/>
        <v>#DIV/0!</v>
      </c>
    </row>
    <row r="189" spans="1:8" ht="16.350000000000001" customHeight="1" x14ac:dyDescent="0.2">
      <c r="A189" s="11"/>
      <c r="B189" s="11">
        <v>6171</v>
      </c>
      <c r="C189" s="11">
        <v>2324</v>
      </c>
      <c r="D189" s="11" t="s">
        <v>566</v>
      </c>
      <c r="E189" s="53">
        <v>200</v>
      </c>
      <c r="F189" s="274">
        <v>200</v>
      </c>
      <c r="G189" s="112">
        <v>184.5</v>
      </c>
      <c r="H189" s="268">
        <f t="shared" si="5"/>
        <v>92.25</v>
      </c>
    </row>
    <row r="190" spans="1:8" hidden="1" x14ac:dyDescent="0.2">
      <c r="A190" s="11"/>
      <c r="B190" s="11">
        <v>6171</v>
      </c>
      <c r="C190" s="11">
        <v>2329</v>
      </c>
      <c r="D190" s="11" t="s">
        <v>204</v>
      </c>
      <c r="E190" s="53"/>
      <c r="F190" s="180"/>
      <c r="G190" s="112"/>
      <c r="H190" s="268" t="e">
        <f t="shared" si="5"/>
        <v>#DIV/0!</v>
      </c>
    </row>
    <row r="191" spans="1:8" ht="18" hidden="1" customHeight="1" x14ac:dyDescent="0.2">
      <c r="A191" s="11"/>
      <c r="B191" s="11"/>
      <c r="C191" s="11">
        <v>4116</v>
      </c>
      <c r="D191" s="11" t="s">
        <v>302</v>
      </c>
      <c r="E191" s="53"/>
      <c r="F191" s="180"/>
      <c r="G191" s="112"/>
      <c r="H191" s="268" t="e">
        <f t="shared" si="5"/>
        <v>#DIV/0!</v>
      </c>
    </row>
    <row r="192" spans="1:8" ht="25.5" hidden="1" customHeight="1" x14ac:dyDescent="0.2">
      <c r="A192" s="11"/>
      <c r="B192" s="11"/>
      <c r="C192" s="11">
        <v>4116</v>
      </c>
      <c r="D192" s="11" t="s">
        <v>324</v>
      </c>
      <c r="E192" s="53"/>
      <c r="F192" s="180"/>
      <c r="G192" s="112"/>
      <c r="H192" s="268" t="e">
        <f t="shared" si="5"/>
        <v>#DIV/0!</v>
      </c>
    </row>
    <row r="193" spans="1:8" hidden="1" x14ac:dyDescent="0.2">
      <c r="A193" s="29"/>
      <c r="B193" s="11"/>
      <c r="C193" s="11">
        <v>4116</v>
      </c>
      <c r="D193" s="11" t="s">
        <v>325</v>
      </c>
      <c r="E193" s="53"/>
      <c r="F193" s="180"/>
      <c r="G193" s="112"/>
      <c r="H193" s="268" t="e">
        <f t="shared" si="5"/>
        <v>#DIV/0!</v>
      </c>
    </row>
    <row r="194" spans="1:8" hidden="1" x14ac:dyDescent="0.2">
      <c r="A194" s="11"/>
      <c r="B194" s="11">
        <v>6330</v>
      </c>
      <c r="C194" s="11">
        <v>4132</v>
      </c>
      <c r="D194" s="11" t="s">
        <v>31</v>
      </c>
      <c r="E194" s="53"/>
      <c r="F194" s="180"/>
      <c r="G194" s="112"/>
      <c r="H194" s="268" t="e">
        <f t="shared" si="5"/>
        <v>#DIV/0!</v>
      </c>
    </row>
    <row r="195" spans="1:8" hidden="1" x14ac:dyDescent="0.2">
      <c r="A195" s="11"/>
      <c r="B195" s="11">
        <v>6402</v>
      </c>
      <c r="C195" s="11">
        <v>2229</v>
      </c>
      <c r="D195" s="11" t="s">
        <v>19</v>
      </c>
      <c r="E195" s="53"/>
      <c r="F195" s="180"/>
      <c r="G195" s="112"/>
      <c r="H195" s="268" t="e">
        <f t="shared" si="5"/>
        <v>#DIV/0!</v>
      </c>
    </row>
    <row r="196" spans="1:8" ht="19.5" hidden="1" customHeight="1" x14ac:dyDescent="0.2">
      <c r="A196" s="11"/>
      <c r="B196" s="11">
        <v>6409</v>
      </c>
      <c r="C196" s="11">
        <v>2328</v>
      </c>
      <c r="D196" s="11" t="s">
        <v>463</v>
      </c>
      <c r="E196" s="53"/>
      <c r="F196" s="180"/>
      <c r="G196" s="112"/>
      <c r="H196" s="268" t="e">
        <f t="shared" si="5"/>
        <v>#DIV/0!</v>
      </c>
    </row>
    <row r="197" spans="1:8" ht="16.7" customHeight="1" thickBot="1" x14ac:dyDescent="0.25">
      <c r="A197" s="11"/>
      <c r="B197" s="11">
        <v>6409</v>
      </c>
      <c r="C197" s="11">
        <v>2329</v>
      </c>
      <c r="D197" s="11" t="s">
        <v>551</v>
      </c>
      <c r="E197" s="53">
        <v>0</v>
      </c>
      <c r="F197" s="180">
        <v>0</v>
      </c>
      <c r="G197" s="269">
        <v>18.5</v>
      </c>
      <c r="H197" s="268" t="e">
        <f t="shared" si="5"/>
        <v>#DIV/0!</v>
      </c>
    </row>
    <row r="198" spans="1:8" s="6" customFormat="1" ht="21.75" customHeight="1" thickTop="1" thickBot="1" x14ac:dyDescent="0.3">
      <c r="A198" s="9"/>
      <c r="B198" s="37"/>
      <c r="C198" s="37"/>
      <c r="D198" s="36" t="s">
        <v>59</v>
      </c>
      <c r="E198" s="87">
        <f>SUM(E160:E197)</f>
        <v>35474</v>
      </c>
      <c r="F198" s="183">
        <f>SUM(F160:F197)</f>
        <v>35474</v>
      </c>
      <c r="G198" s="202">
        <f t="shared" ref="G198" si="6">SUM(G160:G197)</f>
        <v>15924.900000000001</v>
      </c>
      <c r="H198" s="268">
        <f t="shared" si="5"/>
        <v>44.891751705474434</v>
      </c>
    </row>
    <row r="199" spans="1:8" s="122" customFormat="1" ht="21.75" customHeight="1" x14ac:dyDescent="0.25">
      <c r="D199" s="120"/>
      <c r="E199" s="95"/>
      <c r="F199" s="95"/>
      <c r="G199" s="121"/>
      <c r="H199" s="55"/>
    </row>
    <row r="200" spans="1:8" s="122" customFormat="1" ht="6.95" customHeight="1" thickBot="1" x14ac:dyDescent="0.3">
      <c r="D200" s="120"/>
      <c r="E200" s="95"/>
      <c r="F200" s="95"/>
      <c r="G200" s="121"/>
      <c r="H200" s="55"/>
    </row>
    <row r="201" spans="1:8" ht="15.75" x14ac:dyDescent="0.25">
      <c r="A201" s="22" t="s">
        <v>14</v>
      </c>
      <c r="B201" s="22" t="s">
        <v>388</v>
      </c>
      <c r="C201" s="22" t="s">
        <v>389</v>
      </c>
      <c r="D201" s="21" t="s">
        <v>12</v>
      </c>
      <c r="E201" s="20" t="s">
        <v>11</v>
      </c>
      <c r="F201" s="20" t="s">
        <v>11</v>
      </c>
      <c r="G201" s="20" t="s">
        <v>0</v>
      </c>
      <c r="H201" s="113" t="s">
        <v>334</v>
      </c>
    </row>
    <row r="202" spans="1:8" ht="15.75" customHeight="1" thickBot="1" x14ac:dyDescent="0.3">
      <c r="A202" s="19"/>
      <c r="B202" s="19"/>
      <c r="C202" s="19"/>
      <c r="D202" s="18"/>
      <c r="E202" s="188" t="s">
        <v>10</v>
      </c>
      <c r="F202" s="190" t="s">
        <v>9</v>
      </c>
      <c r="G202" s="215" t="s">
        <v>667</v>
      </c>
      <c r="H202" s="119" t="s">
        <v>335</v>
      </c>
    </row>
    <row r="203" spans="1:8" ht="16.5" customHeight="1" thickTop="1" x14ac:dyDescent="0.25">
      <c r="A203" s="27">
        <v>90</v>
      </c>
      <c r="B203" s="27"/>
      <c r="C203" s="27"/>
      <c r="D203" s="26" t="s">
        <v>52</v>
      </c>
      <c r="E203" s="52"/>
      <c r="F203" s="191"/>
      <c r="G203" s="204"/>
      <c r="H203" s="126"/>
    </row>
    <row r="204" spans="1:8" ht="16.5" customHeight="1" x14ac:dyDescent="0.25">
      <c r="A204" s="27"/>
      <c r="B204" s="27"/>
      <c r="C204" s="27"/>
      <c r="D204" s="26"/>
      <c r="E204" s="52"/>
      <c r="F204" s="192"/>
      <c r="G204" s="205"/>
      <c r="H204" s="124"/>
    </row>
    <row r="205" spans="1:8" hidden="1" x14ac:dyDescent="0.2">
      <c r="A205" s="11"/>
      <c r="B205" s="11"/>
      <c r="C205" s="11">
        <v>4116</v>
      </c>
      <c r="D205" s="11" t="s">
        <v>206</v>
      </c>
      <c r="E205" s="213">
        <v>0</v>
      </c>
      <c r="F205" s="193">
        <v>0</v>
      </c>
      <c r="G205" s="112">
        <v>0</v>
      </c>
      <c r="H205" s="111" t="e">
        <f>(#REF!/F205)*100</f>
        <v>#REF!</v>
      </c>
    </row>
    <row r="206" spans="1:8" hidden="1" x14ac:dyDescent="0.2">
      <c r="A206" s="11"/>
      <c r="B206" s="11"/>
      <c r="C206" s="11">
        <v>4116</v>
      </c>
      <c r="D206" s="11" t="s">
        <v>51</v>
      </c>
      <c r="E206" s="213">
        <v>0</v>
      </c>
      <c r="F206" s="193">
        <v>0</v>
      </c>
      <c r="G206" s="112">
        <v>0</v>
      </c>
      <c r="H206" s="111" t="e">
        <f>(#REF!/F206)*100</f>
        <v>#REF!</v>
      </c>
    </row>
    <row r="207" spans="1:8" hidden="1" x14ac:dyDescent="0.2">
      <c r="A207" s="10"/>
      <c r="B207" s="11"/>
      <c r="C207" s="11">
        <v>4116</v>
      </c>
      <c r="D207" s="11" t="s">
        <v>207</v>
      </c>
      <c r="E207" s="213">
        <v>0</v>
      </c>
      <c r="F207" s="193">
        <v>0</v>
      </c>
      <c r="G207" s="112">
        <v>0</v>
      </c>
      <c r="H207" s="111" t="e">
        <f>(#REF!/F207)*100</f>
        <v>#REF!</v>
      </c>
    </row>
    <row r="208" spans="1:8" ht="15" hidden="1" customHeight="1" x14ac:dyDescent="0.2">
      <c r="A208" s="11"/>
      <c r="B208" s="11"/>
      <c r="C208" s="11">
        <v>1361</v>
      </c>
      <c r="D208" s="11" t="s">
        <v>28</v>
      </c>
      <c r="E208" s="53"/>
      <c r="F208" s="180"/>
      <c r="G208" s="112"/>
      <c r="H208" s="111" t="e">
        <f>(#REF!/F208)*100</f>
        <v>#REF!</v>
      </c>
    </row>
    <row r="209" spans="1:8" ht="15" customHeight="1" x14ac:dyDescent="0.2">
      <c r="A209" s="11"/>
      <c r="B209" s="11"/>
      <c r="C209" s="11">
        <v>2460</v>
      </c>
      <c r="D209" s="11" t="s">
        <v>452</v>
      </c>
      <c r="E209" s="53">
        <v>0</v>
      </c>
      <c r="F209" s="180">
        <v>0</v>
      </c>
      <c r="G209" s="112">
        <v>12.5</v>
      </c>
      <c r="H209" s="268" t="e">
        <f t="shared" ref="H209:H243" si="7">(G209/F209)*100</f>
        <v>#DIV/0!</v>
      </c>
    </row>
    <row r="210" spans="1:8" ht="15" customHeight="1" x14ac:dyDescent="0.2">
      <c r="A210" s="11">
        <v>13021</v>
      </c>
      <c r="B210" s="11"/>
      <c r="C210" s="11">
        <v>4116</v>
      </c>
      <c r="D210" s="11" t="s">
        <v>597</v>
      </c>
      <c r="E210" s="53">
        <v>2000</v>
      </c>
      <c r="F210" s="274">
        <v>3193.9</v>
      </c>
      <c r="G210" s="269">
        <v>1194</v>
      </c>
      <c r="H210" s="268">
        <f t="shared" si="7"/>
        <v>37.38376279783337</v>
      </c>
    </row>
    <row r="211" spans="1:8" ht="15" hidden="1" customHeight="1" x14ac:dyDescent="0.2">
      <c r="A211" s="11">
        <v>14033</v>
      </c>
      <c r="B211" s="11"/>
      <c r="C211" s="11">
        <v>4116</v>
      </c>
      <c r="D211" s="11" t="s">
        <v>267</v>
      </c>
      <c r="E211" s="53"/>
      <c r="F211" s="274"/>
      <c r="G211" s="112"/>
      <c r="H211" s="268" t="e">
        <f t="shared" si="7"/>
        <v>#DIV/0!</v>
      </c>
    </row>
    <row r="212" spans="1:8" ht="15" hidden="1" customHeight="1" x14ac:dyDescent="0.2">
      <c r="A212" s="11">
        <v>14036</v>
      </c>
      <c r="B212" s="11"/>
      <c r="C212" s="11">
        <v>4116</v>
      </c>
      <c r="D212" s="11" t="s">
        <v>511</v>
      </c>
      <c r="E212" s="53"/>
      <c r="F212" s="274"/>
      <c r="G212" s="112"/>
      <c r="H212" s="268" t="e">
        <f t="shared" si="7"/>
        <v>#DIV/0!</v>
      </c>
    </row>
    <row r="213" spans="1:8" ht="15" hidden="1" customHeight="1" x14ac:dyDescent="0.2">
      <c r="A213" s="11">
        <v>14032</v>
      </c>
      <c r="B213" s="11"/>
      <c r="C213" s="11">
        <v>4116</v>
      </c>
      <c r="D213" s="11" t="s">
        <v>457</v>
      </c>
      <c r="E213" s="53"/>
      <c r="F213" s="274"/>
      <c r="G213" s="112"/>
      <c r="H213" s="268" t="e">
        <f t="shared" si="7"/>
        <v>#DIV/0!</v>
      </c>
    </row>
    <row r="214" spans="1:8" ht="13.7" hidden="1" customHeight="1" x14ac:dyDescent="0.2">
      <c r="A214" s="10">
        <v>14032</v>
      </c>
      <c r="B214" s="11"/>
      <c r="C214" s="11">
        <v>4116</v>
      </c>
      <c r="D214" s="11" t="s">
        <v>386</v>
      </c>
      <c r="E214" s="53"/>
      <c r="F214" s="274"/>
      <c r="G214" s="112"/>
      <c r="H214" s="268" t="e">
        <f t="shared" si="7"/>
        <v>#DIV/0!</v>
      </c>
    </row>
    <row r="215" spans="1:8" ht="13.7" hidden="1" customHeight="1" x14ac:dyDescent="0.2">
      <c r="A215" s="10">
        <v>14990</v>
      </c>
      <c r="B215" s="11"/>
      <c r="C215" s="11">
        <v>4116</v>
      </c>
      <c r="D215" s="11" t="s">
        <v>469</v>
      </c>
      <c r="E215" s="53"/>
      <c r="F215" s="274"/>
      <c r="G215" s="112"/>
      <c r="H215" s="268" t="e">
        <f t="shared" si="7"/>
        <v>#DIV/0!</v>
      </c>
    </row>
    <row r="216" spans="1:8" ht="15" customHeight="1" x14ac:dyDescent="0.2">
      <c r="A216" s="13"/>
      <c r="B216" s="13"/>
      <c r="C216" s="13">
        <v>4121</v>
      </c>
      <c r="D216" s="11" t="s">
        <v>291</v>
      </c>
      <c r="E216" s="53">
        <v>1100</v>
      </c>
      <c r="F216" s="274">
        <v>1100</v>
      </c>
      <c r="G216" s="112">
        <v>550</v>
      </c>
      <c r="H216" s="268">
        <f t="shared" si="7"/>
        <v>50</v>
      </c>
    </row>
    <row r="217" spans="1:8" ht="15" customHeight="1" x14ac:dyDescent="0.2">
      <c r="A217" s="11">
        <v>539</v>
      </c>
      <c r="B217" s="11"/>
      <c r="C217" s="11">
        <v>4122</v>
      </c>
      <c r="D217" s="125" t="s">
        <v>552</v>
      </c>
      <c r="E217" s="53">
        <v>0</v>
      </c>
      <c r="F217" s="274">
        <v>104</v>
      </c>
      <c r="G217" s="269">
        <v>104</v>
      </c>
      <c r="H217" s="268">
        <f t="shared" si="7"/>
        <v>100</v>
      </c>
    </row>
    <row r="218" spans="1:8" ht="15" hidden="1" customHeight="1" x14ac:dyDescent="0.2">
      <c r="A218" s="11">
        <v>539</v>
      </c>
      <c r="B218" s="11"/>
      <c r="C218" s="11">
        <v>4122</v>
      </c>
      <c r="D218" s="125" t="s">
        <v>602</v>
      </c>
      <c r="E218" s="53"/>
      <c r="F218" s="274"/>
      <c r="G218" s="269"/>
      <c r="H218" s="268" t="e">
        <f t="shared" si="7"/>
        <v>#DIV/0!</v>
      </c>
    </row>
    <row r="219" spans="1:8" ht="15" customHeight="1" x14ac:dyDescent="0.2">
      <c r="A219" s="11">
        <v>290</v>
      </c>
      <c r="B219" s="11"/>
      <c r="C219" s="11">
        <v>4122</v>
      </c>
      <c r="D219" s="125" t="s">
        <v>692</v>
      </c>
      <c r="E219" s="53">
        <v>0</v>
      </c>
      <c r="F219" s="274">
        <v>40</v>
      </c>
      <c r="G219" s="275">
        <v>40</v>
      </c>
      <c r="H219" s="268">
        <f t="shared" si="7"/>
        <v>100</v>
      </c>
    </row>
    <row r="220" spans="1:8" ht="15" hidden="1" customHeight="1" x14ac:dyDescent="0.2">
      <c r="A220" s="11"/>
      <c r="B220" s="11"/>
      <c r="C220" s="11">
        <v>4216</v>
      </c>
      <c r="D220" s="125" t="s">
        <v>330</v>
      </c>
      <c r="E220" s="53"/>
      <c r="F220" s="274"/>
      <c r="G220" s="112"/>
      <c r="H220" s="268" t="e">
        <f t="shared" si="7"/>
        <v>#DIV/0!</v>
      </c>
    </row>
    <row r="221" spans="1:8" ht="15" hidden="1" customHeight="1" x14ac:dyDescent="0.2">
      <c r="A221" s="11">
        <v>14990</v>
      </c>
      <c r="B221" s="11"/>
      <c r="C221" s="11">
        <v>4216</v>
      </c>
      <c r="D221" s="13" t="s">
        <v>612</v>
      </c>
      <c r="E221" s="53"/>
      <c r="F221" s="274"/>
      <c r="G221" s="112"/>
      <c r="H221" s="268" t="e">
        <f t="shared" si="7"/>
        <v>#DIV/0!</v>
      </c>
    </row>
    <row r="222" spans="1:8" ht="15" hidden="1" customHeight="1" x14ac:dyDescent="0.2">
      <c r="A222" s="11"/>
      <c r="B222" s="11"/>
      <c r="C222" s="11">
        <v>4222</v>
      </c>
      <c r="D222" s="13" t="s">
        <v>458</v>
      </c>
      <c r="E222" s="53"/>
      <c r="F222" s="274"/>
      <c r="G222" s="112"/>
      <c r="H222" s="268" t="e">
        <f t="shared" si="7"/>
        <v>#DIV/0!</v>
      </c>
    </row>
    <row r="223" spans="1:8" ht="14.85" customHeight="1" x14ac:dyDescent="0.2">
      <c r="A223" s="11"/>
      <c r="B223" s="11">
        <v>2219</v>
      </c>
      <c r="C223" s="11">
        <v>2111</v>
      </c>
      <c r="D223" s="11" t="s">
        <v>50</v>
      </c>
      <c r="E223" s="53">
        <v>15000</v>
      </c>
      <c r="F223" s="274">
        <v>15000</v>
      </c>
      <c r="G223" s="112">
        <v>6578.6</v>
      </c>
      <c r="H223" s="268">
        <f t="shared" si="7"/>
        <v>43.857333333333337</v>
      </c>
    </row>
    <row r="224" spans="1:8" ht="14.85" hidden="1" customHeight="1" x14ac:dyDescent="0.2">
      <c r="A224" s="11"/>
      <c r="B224" s="11">
        <v>2219</v>
      </c>
      <c r="C224" s="11">
        <v>2322</v>
      </c>
      <c r="D224" s="11" t="s">
        <v>259</v>
      </c>
      <c r="E224" s="53"/>
      <c r="F224" s="274"/>
      <c r="G224" s="112"/>
      <c r="H224" s="268" t="e">
        <f t="shared" si="7"/>
        <v>#DIV/0!</v>
      </c>
    </row>
    <row r="225" spans="1:8" ht="14.85" hidden="1" customHeight="1" x14ac:dyDescent="0.2">
      <c r="A225" s="11"/>
      <c r="B225" s="11">
        <v>2219</v>
      </c>
      <c r="C225" s="11">
        <v>2324</v>
      </c>
      <c r="D225" s="11" t="s">
        <v>526</v>
      </c>
      <c r="E225" s="53"/>
      <c r="F225" s="274"/>
      <c r="G225" s="112"/>
      <c r="H225" s="268" t="e">
        <f t="shared" si="7"/>
        <v>#DIV/0!</v>
      </c>
    </row>
    <row r="226" spans="1:8" ht="14.85" hidden="1" customHeight="1" x14ac:dyDescent="0.2">
      <c r="A226" s="11"/>
      <c r="B226" s="11">
        <v>2219</v>
      </c>
      <c r="C226" s="11">
        <v>2329</v>
      </c>
      <c r="D226" s="11" t="s">
        <v>49</v>
      </c>
      <c r="E226" s="53"/>
      <c r="F226" s="274"/>
      <c r="G226" s="112"/>
      <c r="H226" s="268" t="e">
        <f t="shared" si="7"/>
        <v>#DIV/0!</v>
      </c>
    </row>
    <row r="227" spans="1:8" ht="14.85" hidden="1" customHeight="1" x14ac:dyDescent="0.2">
      <c r="A227" s="11"/>
      <c r="B227" s="11">
        <v>3419</v>
      </c>
      <c r="C227" s="11">
        <v>2321</v>
      </c>
      <c r="D227" s="11" t="s">
        <v>274</v>
      </c>
      <c r="E227" s="53"/>
      <c r="F227" s="274"/>
      <c r="G227" s="112"/>
      <c r="H227" s="268" t="e">
        <f t="shared" si="7"/>
        <v>#DIV/0!</v>
      </c>
    </row>
    <row r="228" spans="1:8" ht="14.85" hidden="1" customHeight="1" x14ac:dyDescent="0.2">
      <c r="A228" s="11"/>
      <c r="B228" s="11">
        <v>4349</v>
      </c>
      <c r="C228" s="11">
        <v>2324</v>
      </c>
      <c r="D228" s="11" t="s">
        <v>657</v>
      </c>
      <c r="E228" s="53"/>
      <c r="F228" s="274"/>
      <c r="G228" s="275"/>
      <c r="H228" s="268" t="e">
        <f t="shared" si="7"/>
        <v>#DIV/0!</v>
      </c>
    </row>
    <row r="229" spans="1:8" ht="14.85" hidden="1" customHeight="1" x14ac:dyDescent="0.2">
      <c r="A229" s="11"/>
      <c r="B229" s="11">
        <v>4379</v>
      </c>
      <c r="C229" s="11">
        <v>2212</v>
      </c>
      <c r="D229" s="11" t="s">
        <v>289</v>
      </c>
      <c r="E229" s="53"/>
      <c r="F229" s="274"/>
      <c r="G229" s="112"/>
      <c r="H229" s="268" t="e">
        <f t="shared" si="7"/>
        <v>#DIV/0!</v>
      </c>
    </row>
    <row r="230" spans="1:8" ht="14.85" hidden="1" customHeight="1" x14ac:dyDescent="0.2">
      <c r="A230" s="11"/>
      <c r="B230" s="11">
        <v>3421</v>
      </c>
      <c r="C230" s="11">
        <v>2324</v>
      </c>
      <c r="D230" s="11" t="s">
        <v>567</v>
      </c>
      <c r="E230" s="53"/>
      <c r="F230" s="274"/>
      <c r="G230" s="112"/>
      <c r="H230" s="268" t="e">
        <f t="shared" si="7"/>
        <v>#DIV/0!</v>
      </c>
    </row>
    <row r="231" spans="1:8" x14ac:dyDescent="0.2">
      <c r="A231" s="11"/>
      <c r="B231" s="11">
        <v>5311</v>
      </c>
      <c r="C231" s="11">
        <v>2111</v>
      </c>
      <c r="D231" s="11" t="s">
        <v>48</v>
      </c>
      <c r="E231" s="53">
        <v>435</v>
      </c>
      <c r="F231" s="274">
        <v>435</v>
      </c>
      <c r="G231" s="112">
        <v>150.9</v>
      </c>
      <c r="H231" s="268">
        <f t="shared" si="7"/>
        <v>34.689655172413794</v>
      </c>
    </row>
    <row r="232" spans="1:8" ht="14.1" customHeight="1" x14ac:dyDescent="0.2">
      <c r="A232" s="11"/>
      <c r="B232" s="11">
        <v>5311</v>
      </c>
      <c r="C232" s="11">
        <v>2212</v>
      </c>
      <c r="D232" s="11" t="s">
        <v>208</v>
      </c>
      <c r="E232" s="53">
        <v>1600</v>
      </c>
      <c r="F232" s="274">
        <v>1600</v>
      </c>
      <c r="G232" s="112">
        <v>221.9</v>
      </c>
      <c r="H232" s="268">
        <f t="shared" si="7"/>
        <v>13.868749999999999</v>
      </c>
    </row>
    <row r="233" spans="1:8" ht="18" hidden="1" customHeight="1" x14ac:dyDescent="0.2">
      <c r="A233" s="29"/>
      <c r="B233" s="29">
        <v>5311</v>
      </c>
      <c r="C233" s="29">
        <v>2310</v>
      </c>
      <c r="D233" s="29" t="s">
        <v>212</v>
      </c>
      <c r="E233" s="53"/>
      <c r="F233" s="274"/>
      <c r="G233" s="112"/>
      <c r="H233" s="268" t="e">
        <f t="shared" si="7"/>
        <v>#DIV/0!</v>
      </c>
    </row>
    <row r="234" spans="1:8" ht="16.5" customHeight="1" x14ac:dyDescent="0.2">
      <c r="A234" s="11">
        <v>777</v>
      </c>
      <c r="B234" s="11">
        <v>5311</v>
      </c>
      <c r="C234" s="11">
        <v>2212</v>
      </c>
      <c r="D234" s="11" t="s">
        <v>290</v>
      </c>
      <c r="E234" s="53">
        <v>0</v>
      </c>
      <c r="F234" s="274">
        <v>0</v>
      </c>
      <c r="G234" s="112">
        <v>250.2</v>
      </c>
      <c r="H234" s="268" t="e">
        <f t="shared" si="7"/>
        <v>#DIV/0!</v>
      </c>
    </row>
    <row r="235" spans="1:8" ht="18" customHeight="1" x14ac:dyDescent="0.2">
      <c r="A235" s="29"/>
      <c r="B235" s="29">
        <v>5311</v>
      </c>
      <c r="C235" s="29">
        <v>2322</v>
      </c>
      <c r="D235" s="29" t="s">
        <v>213</v>
      </c>
      <c r="E235" s="53">
        <v>0</v>
      </c>
      <c r="F235" s="274">
        <v>0</v>
      </c>
      <c r="G235" s="112">
        <v>331.2</v>
      </c>
      <c r="H235" s="268" t="e">
        <f t="shared" si="7"/>
        <v>#DIV/0!</v>
      </c>
    </row>
    <row r="236" spans="1:8" x14ac:dyDescent="0.2">
      <c r="A236" s="11"/>
      <c r="B236" s="11">
        <v>5311</v>
      </c>
      <c r="C236" s="11">
        <v>2324</v>
      </c>
      <c r="D236" s="11" t="s">
        <v>568</v>
      </c>
      <c r="E236" s="53">
        <v>50</v>
      </c>
      <c r="F236" s="274">
        <v>50</v>
      </c>
      <c r="G236" s="112">
        <v>150</v>
      </c>
      <c r="H236" s="268">
        <f t="shared" si="7"/>
        <v>300</v>
      </c>
    </row>
    <row r="237" spans="1:8" ht="17.850000000000001" hidden="1" customHeight="1" x14ac:dyDescent="0.2">
      <c r="A237" s="29"/>
      <c r="B237" s="29">
        <v>5311</v>
      </c>
      <c r="C237" s="29">
        <v>2329</v>
      </c>
      <c r="D237" s="29" t="s">
        <v>209</v>
      </c>
      <c r="E237" s="53"/>
      <c r="F237" s="274"/>
      <c r="G237" s="112"/>
      <c r="H237" s="268" t="e">
        <f t="shared" si="7"/>
        <v>#DIV/0!</v>
      </c>
    </row>
    <row r="238" spans="1:8" ht="15.75" hidden="1" customHeight="1" x14ac:dyDescent="0.2">
      <c r="A238" s="29"/>
      <c r="B238" s="29">
        <v>5311</v>
      </c>
      <c r="C238" s="29">
        <v>2329</v>
      </c>
      <c r="D238" s="29" t="s">
        <v>209</v>
      </c>
      <c r="E238" s="53"/>
      <c r="F238" s="180"/>
      <c r="G238" s="112"/>
      <c r="H238" s="268" t="e">
        <f t="shared" si="7"/>
        <v>#DIV/0!</v>
      </c>
    </row>
    <row r="239" spans="1:8" x14ac:dyDescent="0.2">
      <c r="A239" s="29"/>
      <c r="B239" s="29">
        <v>5311</v>
      </c>
      <c r="C239" s="29">
        <v>3113</v>
      </c>
      <c r="D239" s="29" t="s">
        <v>210</v>
      </c>
      <c r="E239" s="53">
        <v>0</v>
      </c>
      <c r="F239" s="180">
        <v>0</v>
      </c>
      <c r="G239" s="112">
        <v>115</v>
      </c>
      <c r="H239" s="268" t="e">
        <f t="shared" si="7"/>
        <v>#DIV/0!</v>
      </c>
    </row>
    <row r="240" spans="1:8" ht="15.75" thickBot="1" x14ac:dyDescent="0.25">
      <c r="A240" s="29"/>
      <c r="B240" s="29">
        <v>6409</v>
      </c>
      <c r="C240" s="29">
        <v>2328</v>
      </c>
      <c r="D240" s="29" t="s">
        <v>211</v>
      </c>
      <c r="E240" s="53">
        <v>0</v>
      </c>
      <c r="F240" s="180">
        <v>0</v>
      </c>
      <c r="G240" s="112">
        <v>14.6</v>
      </c>
      <c r="H240" s="268" t="e">
        <f t="shared" si="7"/>
        <v>#DIV/0!</v>
      </c>
    </row>
    <row r="241" spans="1:8" ht="15.75" hidden="1" thickBot="1" x14ac:dyDescent="0.25">
      <c r="A241" s="29"/>
      <c r="B241" s="29">
        <v>6409</v>
      </c>
      <c r="C241" s="29">
        <v>2329</v>
      </c>
      <c r="D241" s="29" t="s">
        <v>486</v>
      </c>
      <c r="E241" s="53"/>
      <c r="F241" s="180"/>
      <c r="G241" s="112"/>
      <c r="H241" s="268" t="e">
        <f t="shared" si="7"/>
        <v>#DIV/0!</v>
      </c>
    </row>
    <row r="242" spans="1:8" ht="17.25" hidden="1" customHeight="1" thickBot="1" x14ac:dyDescent="0.25">
      <c r="A242" s="11"/>
      <c r="B242" s="11">
        <v>6171</v>
      </c>
      <c r="C242" s="11">
        <v>2212</v>
      </c>
      <c r="D242" s="29" t="s">
        <v>265</v>
      </c>
      <c r="E242" s="53">
        <v>0</v>
      </c>
      <c r="F242" s="180">
        <v>0</v>
      </c>
      <c r="G242" s="112">
        <v>0</v>
      </c>
      <c r="H242" s="268" t="e">
        <f t="shared" si="7"/>
        <v>#DIV/0!</v>
      </c>
    </row>
    <row r="243" spans="1:8" s="6" customFormat="1" ht="21.75" customHeight="1" thickTop="1" thickBot="1" x14ac:dyDescent="0.3">
      <c r="A243" s="37"/>
      <c r="B243" s="37"/>
      <c r="C243" s="37"/>
      <c r="D243" s="36" t="s">
        <v>47</v>
      </c>
      <c r="E243" s="87">
        <f t="shared" ref="E243:G243" si="8">SUM(E205:E242)</f>
        <v>20185</v>
      </c>
      <c r="F243" s="183">
        <f t="shared" si="8"/>
        <v>21522.9</v>
      </c>
      <c r="G243" s="202">
        <f t="shared" si="8"/>
        <v>9712.9000000000015</v>
      </c>
      <c r="H243" s="268">
        <f t="shared" si="7"/>
        <v>45.128212276226719</v>
      </c>
    </row>
    <row r="244" spans="1:8" ht="15" customHeight="1" thickBot="1" x14ac:dyDescent="0.3">
      <c r="A244" s="7"/>
      <c r="B244" s="7"/>
      <c r="C244" s="7"/>
      <c r="D244" s="8"/>
      <c r="E244" s="95"/>
      <c r="F244" s="95"/>
    </row>
    <row r="245" spans="1:8" ht="15" hidden="1" customHeight="1" x14ac:dyDescent="0.25">
      <c r="A245" s="7"/>
      <c r="B245" s="7"/>
      <c r="C245" s="7"/>
      <c r="D245" s="8"/>
      <c r="E245" s="95"/>
      <c r="F245" s="95"/>
    </row>
    <row r="246" spans="1:8" ht="15" hidden="1" customHeight="1" x14ac:dyDescent="0.25">
      <c r="A246" s="7"/>
      <c r="B246" s="7"/>
      <c r="C246" s="7"/>
      <c r="D246" s="8"/>
      <c r="E246" s="95"/>
      <c r="F246" s="95"/>
    </row>
    <row r="247" spans="1:8" ht="15" hidden="1" customHeight="1" x14ac:dyDescent="0.25">
      <c r="A247" s="7"/>
      <c r="B247" s="7"/>
      <c r="C247" s="7"/>
      <c r="D247" s="8"/>
      <c r="E247" s="95"/>
      <c r="F247" s="95"/>
    </row>
    <row r="248" spans="1:8" ht="15" hidden="1" customHeight="1" x14ac:dyDescent="0.25">
      <c r="A248" s="7"/>
      <c r="B248" s="7"/>
      <c r="C248" s="7"/>
      <c r="D248" s="8"/>
      <c r="E248" s="95"/>
      <c r="F248" s="95"/>
    </row>
    <row r="249" spans="1:8" ht="15" hidden="1" customHeight="1" x14ac:dyDescent="0.25">
      <c r="A249" s="7"/>
      <c r="B249" s="7"/>
      <c r="C249" s="7"/>
      <c r="D249" s="8"/>
      <c r="E249" s="95"/>
      <c r="F249" s="95"/>
    </row>
    <row r="250" spans="1:8" ht="15" hidden="1" customHeight="1" x14ac:dyDescent="0.25">
      <c r="A250" s="7"/>
      <c r="B250" s="7"/>
      <c r="C250" s="7"/>
      <c r="D250" s="8"/>
      <c r="E250" s="95"/>
      <c r="F250" s="95"/>
    </row>
    <row r="251" spans="1:8" ht="15" hidden="1" customHeight="1" x14ac:dyDescent="0.25">
      <c r="A251" s="7"/>
      <c r="B251" s="7"/>
      <c r="C251" s="7"/>
      <c r="D251" s="8"/>
      <c r="E251" s="184"/>
      <c r="F251" s="184"/>
    </row>
    <row r="252" spans="1:8" ht="15" hidden="1" customHeight="1" thickBot="1" x14ac:dyDescent="0.3">
      <c r="A252" s="7"/>
      <c r="B252" s="7"/>
      <c r="C252" s="7"/>
      <c r="D252" s="8"/>
      <c r="E252" s="95"/>
      <c r="F252" s="95"/>
    </row>
    <row r="253" spans="1:8" ht="15.75" x14ac:dyDescent="0.25">
      <c r="A253" s="22" t="s">
        <v>14</v>
      </c>
      <c r="B253" s="22" t="s">
        <v>388</v>
      </c>
      <c r="C253" s="22" t="s">
        <v>389</v>
      </c>
      <c r="D253" s="21" t="s">
        <v>12</v>
      </c>
      <c r="E253" s="20" t="s">
        <v>11</v>
      </c>
      <c r="F253" s="20" t="s">
        <v>11</v>
      </c>
      <c r="G253" s="20" t="s">
        <v>0</v>
      </c>
      <c r="H253" s="113" t="s">
        <v>334</v>
      </c>
    </row>
    <row r="254" spans="1:8" ht="15.75" customHeight="1" thickBot="1" x14ac:dyDescent="0.3">
      <c r="A254" s="19"/>
      <c r="B254" s="19"/>
      <c r="C254" s="19"/>
      <c r="D254" s="18"/>
      <c r="E254" s="188" t="s">
        <v>10</v>
      </c>
      <c r="F254" s="190" t="s">
        <v>9</v>
      </c>
      <c r="G254" s="215" t="s">
        <v>667</v>
      </c>
      <c r="H254" s="119" t="s">
        <v>335</v>
      </c>
    </row>
    <row r="255" spans="1:8" ht="18.75" customHeight="1" thickTop="1" x14ac:dyDescent="0.25">
      <c r="A255" s="27">
        <v>100</v>
      </c>
      <c r="B255" s="339" t="s">
        <v>333</v>
      </c>
      <c r="C255" s="340"/>
      <c r="D255" s="341"/>
      <c r="E255" s="52"/>
      <c r="F255" s="191"/>
      <c r="G255" s="204"/>
      <c r="H255" s="126"/>
    </row>
    <row r="256" spans="1:8" x14ac:dyDescent="0.2">
      <c r="A256" s="11"/>
      <c r="B256" s="11"/>
      <c r="C256" s="11"/>
      <c r="D256" s="11"/>
      <c r="E256" s="53"/>
      <c r="F256" s="180"/>
      <c r="G256" s="205"/>
      <c r="H256" s="124"/>
    </row>
    <row r="257" spans="1:8" x14ac:dyDescent="0.2">
      <c r="A257" s="29"/>
      <c r="B257" s="11"/>
      <c r="C257" s="11">
        <v>1333</v>
      </c>
      <c r="D257" s="11" t="s">
        <v>58</v>
      </c>
      <c r="E257" s="53">
        <v>450</v>
      </c>
      <c r="F257" s="180">
        <v>450</v>
      </c>
      <c r="G257" s="112">
        <v>60.6</v>
      </c>
      <c r="H257" s="268">
        <f t="shared" ref="H257:H284" si="9">(G257/F257)*100</f>
        <v>13.466666666666665</v>
      </c>
    </row>
    <row r="258" spans="1:8" x14ac:dyDescent="0.2">
      <c r="A258" s="29"/>
      <c r="B258" s="11"/>
      <c r="C258" s="11">
        <v>1334</v>
      </c>
      <c r="D258" s="11" t="s">
        <v>57</v>
      </c>
      <c r="E258" s="53">
        <v>250</v>
      </c>
      <c r="F258" s="274">
        <v>250</v>
      </c>
      <c r="G258" s="112">
        <v>1690.7</v>
      </c>
      <c r="H258" s="268">
        <f t="shared" si="9"/>
        <v>676.28000000000009</v>
      </c>
    </row>
    <row r="259" spans="1:8" x14ac:dyDescent="0.2">
      <c r="A259" s="29"/>
      <c r="B259" s="11"/>
      <c r="C259" s="11">
        <v>1335</v>
      </c>
      <c r="D259" s="11" t="s">
        <v>56</v>
      </c>
      <c r="E259" s="53">
        <v>25</v>
      </c>
      <c r="F259" s="274">
        <v>25</v>
      </c>
      <c r="G259" s="112">
        <v>37</v>
      </c>
      <c r="H259" s="268">
        <f t="shared" si="9"/>
        <v>148</v>
      </c>
    </row>
    <row r="260" spans="1:8" x14ac:dyDescent="0.2">
      <c r="A260" s="29"/>
      <c r="B260" s="11"/>
      <c r="C260" s="11">
        <v>1356</v>
      </c>
      <c r="D260" s="11" t="s">
        <v>199</v>
      </c>
      <c r="E260" s="53">
        <v>9000</v>
      </c>
      <c r="F260" s="274">
        <v>9000</v>
      </c>
      <c r="G260" s="112">
        <v>4643.3</v>
      </c>
      <c r="H260" s="268">
        <f t="shared" si="9"/>
        <v>51.592222222222226</v>
      </c>
    </row>
    <row r="261" spans="1:8" x14ac:dyDescent="0.2">
      <c r="A261" s="11"/>
      <c r="B261" s="11"/>
      <c r="C261" s="11">
        <v>1361</v>
      </c>
      <c r="D261" s="11" t="s">
        <v>28</v>
      </c>
      <c r="E261" s="53">
        <v>2350</v>
      </c>
      <c r="F261" s="274">
        <v>2350</v>
      </c>
      <c r="G261" s="112">
        <v>1646.8</v>
      </c>
      <c r="H261" s="268">
        <f t="shared" si="9"/>
        <v>70.076595744680844</v>
      </c>
    </row>
    <row r="262" spans="1:8" ht="15.75" hidden="1" x14ac:dyDescent="0.25">
      <c r="A262" s="30"/>
      <c r="B262" s="30"/>
      <c r="C262" s="11">
        <v>4111</v>
      </c>
      <c r="D262" s="11" t="s">
        <v>398</v>
      </c>
      <c r="E262" s="53"/>
      <c r="F262" s="274"/>
      <c r="G262" s="112"/>
      <c r="H262" s="268" t="e">
        <f t="shared" si="9"/>
        <v>#DIV/0!</v>
      </c>
    </row>
    <row r="263" spans="1:8" ht="15.75" hidden="1" x14ac:dyDescent="0.25">
      <c r="A263" s="30"/>
      <c r="B263" s="30"/>
      <c r="C263" s="11">
        <v>4216</v>
      </c>
      <c r="D263" s="11" t="s">
        <v>46</v>
      </c>
      <c r="E263" s="53"/>
      <c r="F263" s="274"/>
      <c r="G263" s="112"/>
      <c r="H263" s="268" t="e">
        <f t="shared" si="9"/>
        <v>#DIV/0!</v>
      </c>
    </row>
    <row r="264" spans="1:8" ht="15.75" x14ac:dyDescent="0.25">
      <c r="A264" s="30"/>
      <c r="B264" s="30"/>
      <c r="C264" s="11">
        <v>4121</v>
      </c>
      <c r="D264" s="11" t="s">
        <v>401</v>
      </c>
      <c r="E264" s="53">
        <v>0</v>
      </c>
      <c r="F264" s="274">
        <v>0</v>
      </c>
      <c r="G264" s="112">
        <v>3</v>
      </c>
      <c r="H264" s="268" t="e">
        <f t="shared" si="9"/>
        <v>#DIV/0!</v>
      </c>
    </row>
    <row r="265" spans="1:8" ht="15" customHeight="1" x14ac:dyDescent="0.2">
      <c r="A265" s="29"/>
      <c r="B265" s="29"/>
      <c r="C265" s="29">
        <v>4171</v>
      </c>
      <c r="D265" s="29" t="s">
        <v>685</v>
      </c>
      <c r="E265" s="53">
        <v>0</v>
      </c>
      <c r="F265" s="274">
        <v>0</v>
      </c>
      <c r="G265" s="275">
        <v>49.6</v>
      </c>
      <c r="H265" s="268" t="e">
        <f t="shared" si="9"/>
        <v>#DIV/0!</v>
      </c>
    </row>
    <row r="266" spans="1:8" ht="15" hidden="1" customHeight="1" x14ac:dyDescent="0.2">
      <c r="A266" s="29"/>
      <c r="B266" s="29">
        <v>1036</v>
      </c>
      <c r="C266" s="29">
        <v>2324</v>
      </c>
      <c r="D266" s="29" t="s">
        <v>470</v>
      </c>
      <c r="E266" s="53"/>
      <c r="F266" s="274"/>
      <c r="G266" s="112"/>
      <c r="H266" s="268" t="e">
        <f t="shared" si="9"/>
        <v>#DIV/0!</v>
      </c>
    </row>
    <row r="267" spans="1:8" ht="15" customHeight="1" x14ac:dyDescent="0.2">
      <c r="A267" s="29"/>
      <c r="B267" s="29">
        <v>1069</v>
      </c>
      <c r="C267" s="29">
        <v>2212</v>
      </c>
      <c r="D267" s="29" t="s">
        <v>474</v>
      </c>
      <c r="E267" s="53">
        <v>0</v>
      </c>
      <c r="F267" s="274">
        <v>0</v>
      </c>
      <c r="G267" s="112">
        <v>30</v>
      </c>
      <c r="H267" s="268" t="e">
        <f t="shared" si="9"/>
        <v>#DIV/0!</v>
      </c>
    </row>
    <row r="268" spans="1:8" ht="15" customHeight="1" x14ac:dyDescent="0.2">
      <c r="A268" s="29"/>
      <c r="B268" s="29">
        <v>1070</v>
      </c>
      <c r="C268" s="29">
        <v>2212</v>
      </c>
      <c r="D268" s="29" t="s">
        <v>200</v>
      </c>
      <c r="E268" s="53">
        <v>35</v>
      </c>
      <c r="F268" s="274">
        <v>35</v>
      </c>
      <c r="G268" s="112">
        <v>9.1999999999999993</v>
      </c>
      <c r="H268" s="268">
        <f t="shared" si="9"/>
        <v>26.285714285714285</v>
      </c>
    </row>
    <row r="269" spans="1:8" x14ac:dyDescent="0.2">
      <c r="A269" s="11"/>
      <c r="B269" s="11">
        <v>2169</v>
      </c>
      <c r="C269" s="11">
        <v>2212</v>
      </c>
      <c r="D269" s="11" t="s">
        <v>214</v>
      </c>
      <c r="E269" s="53">
        <v>300</v>
      </c>
      <c r="F269" s="274">
        <v>300</v>
      </c>
      <c r="G269" s="112">
        <v>176</v>
      </c>
      <c r="H269" s="268">
        <f t="shared" si="9"/>
        <v>58.666666666666664</v>
      </c>
    </row>
    <row r="270" spans="1:8" hidden="1" x14ac:dyDescent="0.2">
      <c r="A270" s="29"/>
      <c r="B270" s="29">
        <v>3635</v>
      </c>
      <c r="C270" s="29">
        <v>3122</v>
      </c>
      <c r="D270" s="11" t="s">
        <v>45</v>
      </c>
      <c r="E270" s="53"/>
      <c r="F270" s="274"/>
      <c r="G270" s="112"/>
      <c r="H270" s="268" t="e">
        <f t="shared" si="9"/>
        <v>#DIV/0!</v>
      </c>
    </row>
    <row r="271" spans="1:8" ht="15.95" customHeight="1" x14ac:dyDescent="0.25">
      <c r="A271" s="30"/>
      <c r="B271" s="31">
        <v>2169</v>
      </c>
      <c r="C271" s="11">
        <v>2324</v>
      </c>
      <c r="D271" s="11" t="s">
        <v>434</v>
      </c>
      <c r="E271" s="53">
        <v>0</v>
      </c>
      <c r="F271" s="274">
        <v>0</v>
      </c>
      <c r="G271" s="112">
        <v>1</v>
      </c>
      <c r="H271" s="268" t="e">
        <f t="shared" si="9"/>
        <v>#DIV/0!</v>
      </c>
    </row>
    <row r="272" spans="1:8" ht="15" customHeight="1" x14ac:dyDescent="0.2">
      <c r="A272" s="29"/>
      <c r="B272" s="29">
        <v>2369</v>
      </c>
      <c r="C272" s="29">
        <v>2212</v>
      </c>
      <c r="D272" s="29" t="s">
        <v>201</v>
      </c>
      <c r="E272" s="53">
        <v>15</v>
      </c>
      <c r="F272" s="274">
        <v>15</v>
      </c>
      <c r="G272" s="112">
        <v>15</v>
      </c>
      <c r="H272" s="268">
        <f t="shared" si="9"/>
        <v>100</v>
      </c>
    </row>
    <row r="273" spans="1:8" ht="15" customHeight="1" x14ac:dyDescent="0.2">
      <c r="A273" s="29"/>
      <c r="B273" s="11">
        <v>3322</v>
      </c>
      <c r="C273" s="11">
        <v>2212</v>
      </c>
      <c r="D273" s="11" t="s">
        <v>202</v>
      </c>
      <c r="E273" s="53">
        <v>100</v>
      </c>
      <c r="F273" s="274">
        <v>100</v>
      </c>
      <c r="G273" s="112">
        <v>0</v>
      </c>
      <c r="H273" s="268">
        <f t="shared" si="9"/>
        <v>0</v>
      </c>
    </row>
    <row r="274" spans="1:8" ht="15" customHeight="1" x14ac:dyDescent="0.2">
      <c r="A274" s="29"/>
      <c r="B274" s="11">
        <v>3729</v>
      </c>
      <c r="C274" s="11">
        <v>2212</v>
      </c>
      <c r="D274" s="11" t="s">
        <v>417</v>
      </c>
      <c r="E274" s="53">
        <v>2</v>
      </c>
      <c r="F274" s="274">
        <v>2</v>
      </c>
      <c r="G274" s="112">
        <v>0</v>
      </c>
      <c r="H274" s="268">
        <f t="shared" si="9"/>
        <v>0</v>
      </c>
    </row>
    <row r="275" spans="1:8" ht="15" customHeight="1" x14ac:dyDescent="0.2">
      <c r="A275" s="29"/>
      <c r="B275" s="29">
        <v>3749</v>
      </c>
      <c r="C275" s="29">
        <v>2212</v>
      </c>
      <c r="D275" s="29" t="s">
        <v>269</v>
      </c>
      <c r="E275" s="53">
        <v>8</v>
      </c>
      <c r="F275" s="274">
        <v>8</v>
      </c>
      <c r="G275" s="112">
        <v>6.3</v>
      </c>
      <c r="H275" s="268">
        <f t="shared" si="9"/>
        <v>78.75</v>
      </c>
    </row>
    <row r="276" spans="1:8" ht="15" hidden="1" customHeight="1" x14ac:dyDescent="0.2">
      <c r="A276" s="29"/>
      <c r="B276" s="11">
        <v>3769</v>
      </c>
      <c r="C276" s="11">
        <v>2212</v>
      </c>
      <c r="D276" s="11" t="s">
        <v>503</v>
      </c>
      <c r="E276" s="53"/>
      <c r="F276" s="274"/>
      <c r="G276" s="112"/>
      <c r="H276" s="268" t="e">
        <f t="shared" si="9"/>
        <v>#DIV/0!</v>
      </c>
    </row>
    <row r="277" spans="1:8" ht="15" hidden="1" customHeight="1" x14ac:dyDescent="0.2">
      <c r="A277" s="29"/>
      <c r="B277" s="11">
        <v>6171</v>
      </c>
      <c r="C277" s="11">
        <v>2111</v>
      </c>
      <c r="D277" s="11" t="s">
        <v>479</v>
      </c>
      <c r="E277" s="53"/>
      <c r="F277" s="274"/>
      <c r="G277" s="112"/>
      <c r="H277" s="268" t="e">
        <f t="shared" si="9"/>
        <v>#DIV/0!</v>
      </c>
    </row>
    <row r="278" spans="1:8" ht="15" customHeight="1" x14ac:dyDescent="0.2">
      <c r="A278" s="29"/>
      <c r="B278" s="11">
        <v>6171</v>
      </c>
      <c r="C278" s="11">
        <v>2212</v>
      </c>
      <c r="D278" s="11" t="s">
        <v>205</v>
      </c>
      <c r="E278" s="53">
        <v>20</v>
      </c>
      <c r="F278" s="274">
        <v>20</v>
      </c>
      <c r="G278" s="112">
        <v>0.1</v>
      </c>
      <c r="H278" s="268">
        <f t="shared" si="9"/>
        <v>0.5</v>
      </c>
    </row>
    <row r="279" spans="1:8" ht="15.75" thickBot="1" x14ac:dyDescent="0.25">
      <c r="A279" s="29"/>
      <c r="B279" s="29">
        <v>6171</v>
      </c>
      <c r="C279" s="29">
        <v>2324</v>
      </c>
      <c r="D279" s="11" t="s">
        <v>569</v>
      </c>
      <c r="E279" s="53">
        <v>58</v>
      </c>
      <c r="F279" s="274">
        <v>58</v>
      </c>
      <c r="G279" s="112">
        <v>40</v>
      </c>
      <c r="H279" s="268">
        <f t="shared" si="9"/>
        <v>68.965517241379317</v>
      </c>
    </row>
    <row r="280" spans="1:8" ht="15" hidden="1" customHeight="1" x14ac:dyDescent="0.2">
      <c r="A280" s="29"/>
      <c r="B280" s="11">
        <v>2169</v>
      </c>
      <c r="C280" s="58">
        <v>2324</v>
      </c>
      <c r="D280" s="11" t="s">
        <v>306</v>
      </c>
      <c r="E280" s="53"/>
      <c r="F280" s="180"/>
      <c r="G280" s="112"/>
      <c r="H280" s="268" t="e">
        <f t="shared" si="9"/>
        <v>#DIV/0!</v>
      </c>
    </row>
    <row r="281" spans="1:8" ht="15" hidden="1" customHeight="1" x14ac:dyDescent="0.2">
      <c r="A281" s="29"/>
      <c r="B281" s="11">
        <v>6171</v>
      </c>
      <c r="C281" s="11">
        <v>2212</v>
      </c>
      <c r="D281" s="11" t="s">
        <v>281</v>
      </c>
      <c r="E281" s="53"/>
      <c r="F281" s="180"/>
      <c r="G281" s="112"/>
      <c r="H281" s="268" t="e">
        <f t="shared" si="9"/>
        <v>#DIV/0!</v>
      </c>
    </row>
    <row r="282" spans="1:8" ht="15" hidden="1" customHeight="1" x14ac:dyDescent="0.2">
      <c r="A282" s="29"/>
      <c r="B282" s="11">
        <v>6171</v>
      </c>
      <c r="C282" s="11">
        <v>3113</v>
      </c>
      <c r="D282" s="11" t="s">
        <v>475</v>
      </c>
      <c r="E282" s="53"/>
      <c r="F282" s="180"/>
      <c r="G282" s="112"/>
      <c r="H282" s="268" t="e">
        <f t="shared" si="9"/>
        <v>#DIV/0!</v>
      </c>
    </row>
    <row r="283" spans="1:8" ht="15.75" hidden="1" thickBot="1" x14ac:dyDescent="0.25">
      <c r="A283" s="29">
        <v>98018</v>
      </c>
      <c r="B283" s="29">
        <v>6402</v>
      </c>
      <c r="C283" s="29">
        <v>2222</v>
      </c>
      <c r="D283" s="11" t="s">
        <v>446</v>
      </c>
      <c r="E283" s="53">
        <v>0</v>
      </c>
      <c r="F283" s="180">
        <v>0</v>
      </c>
      <c r="G283" s="112">
        <v>0</v>
      </c>
      <c r="H283" s="268" t="e">
        <f t="shared" si="9"/>
        <v>#DIV/0!</v>
      </c>
    </row>
    <row r="284" spans="1:8" s="6" customFormat="1" ht="21.75" customHeight="1" thickTop="1" thickBot="1" x14ac:dyDescent="0.3">
      <c r="A284" s="37"/>
      <c r="B284" s="37"/>
      <c r="C284" s="37"/>
      <c r="D284" s="36" t="s">
        <v>44</v>
      </c>
      <c r="E284" s="87">
        <f t="shared" ref="E284:G284" si="10">SUM(E257:E283)</f>
        <v>12613</v>
      </c>
      <c r="F284" s="183">
        <f t="shared" si="10"/>
        <v>12613</v>
      </c>
      <c r="G284" s="202">
        <f t="shared" si="10"/>
        <v>8408.6</v>
      </c>
      <c r="H284" s="268">
        <f t="shared" si="9"/>
        <v>66.666138111472293</v>
      </c>
    </row>
    <row r="285" spans="1:8" ht="15" customHeight="1" x14ac:dyDescent="0.25">
      <c r="A285" s="7"/>
      <c r="B285" s="7"/>
      <c r="C285" s="7"/>
      <c r="D285" s="8"/>
      <c r="E285" s="95"/>
      <c r="F285" s="95"/>
    </row>
    <row r="286" spans="1:8" ht="0.75" customHeight="1" x14ac:dyDescent="0.25">
      <c r="A286" s="7"/>
      <c r="B286" s="7"/>
      <c r="C286" s="7"/>
      <c r="D286" s="8"/>
      <c r="E286" s="95"/>
      <c r="F286" s="95"/>
    </row>
    <row r="287" spans="1:8" ht="15" hidden="1" customHeight="1" x14ac:dyDescent="0.25">
      <c r="A287" s="7"/>
      <c r="B287" s="7"/>
      <c r="C287" s="7"/>
      <c r="D287" s="8"/>
      <c r="E287" s="95"/>
      <c r="F287" s="95"/>
    </row>
    <row r="288" spans="1:8" ht="6.75" customHeight="1" thickBot="1" x14ac:dyDescent="0.3">
      <c r="A288" s="7"/>
      <c r="B288" s="7"/>
      <c r="C288" s="7"/>
      <c r="D288" s="8"/>
      <c r="E288" s="95"/>
      <c r="F288" s="95"/>
    </row>
    <row r="289" spans="1:8" ht="15.75" x14ac:dyDescent="0.25">
      <c r="A289" s="22" t="s">
        <v>14</v>
      </c>
      <c r="B289" s="22" t="s">
        <v>388</v>
      </c>
      <c r="C289" s="22" t="s">
        <v>389</v>
      </c>
      <c r="D289" s="21" t="s">
        <v>12</v>
      </c>
      <c r="E289" s="20" t="s">
        <v>11</v>
      </c>
      <c r="F289" s="20" t="s">
        <v>11</v>
      </c>
      <c r="G289" s="20" t="s">
        <v>0</v>
      </c>
      <c r="H289" s="113" t="s">
        <v>334</v>
      </c>
    </row>
    <row r="290" spans="1:8" ht="15.75" customHeight="1" thickBot="1" x14ac:dyDescent="0.3">
      <c r="A290" s="19"/>
      <c r="B290" s="19"/>
      <c r="C290" s="19"/>
      <c r="D290" s="18"/>
      <c r="E290" s="188" t="s">
        <v>10</v>
      </c>
      <c r="F290" s="190" t="s">
        <v>9</v>
      </c>
      <c r="G290" s="215" t="s">
        <v>667</v>
      </c>
      <c r="H290" s="119" t="s">
        <v>335</v>
      </c>
    </row>
    <row r="291" spans="1:8" ht="20.25" customHeight="1" thickTop="1" x14ac:dyDescent="0.25">
      <c r="A291" s="17">
        <v>110</v>
      </c>
      <c r="B291" s="30"/>
      <c r="C291" s="30"/>
      <c r="D291" s="30" t="s">
        <v>43</v>
      </c>
      <c r="E291" s="52"/>
      <c r="F291" s="191"/>
      <c r="G291" s="204"/>
      <c r="H291" s="126"/>
    </row>
    <row r="292" spans="1:8" ht="16.5" customHeight="1" x14ac:dyDescent="0.25">
      <c r="A292" s="17"/>
      <c r="B292" s="30"/>
      <c r="C292" s="30"/>
      <c r="D292" s="30"/>
      <c r="E292" s="52"/>
      <c r="F292" s="192"/>
      <c r="G292" s="201"/>
      <c r="H292" s="115"/>
    </row>
    <row r="293" spans="1:8" x14ac:dyDescent="0.2">
      <c r="A293" s="11"/>
      <c r="B293" s="11"/>
      <c r="C293" s="11">
        <v>1111</v>
      </c>
      <c r="D293" s="11" t="s">
        <v>368</v>
      </c>
      <c r="E293" s="53">
        <v>102900</v>
      </c>
      <c r="F293" s="180">
        <v>102900</v>
      </c>
      <c r="G293" s="112">
        <v>38074.9</v>
      </c>
      <c r="H293" s="268">
        <f t="shared" ref="H293:H356" si="11">(G293/F293)*100</f>
        <v>37.001846452866857</v>
      </c>
    </row>
    <row r="294" spans="1:8" x14ac:dyDescent="0.2">
      <c r="A294" s="11"/>
      <c r="B294" s="11"/>
      <c r="C294" s="11">
        <v>1112</v>
      </c>
      <c r="D294" s="11" t="s">
        <v>369</v>
      </c>
      <c r="E294" s="53">
        <v>7280</v>
      </c>
      <c r="F294" s="274">
        <v>7280</v>
      </c>
      <c r="G294" s="112">
        <v>2093.6</v>
      </c>
      <c r="H294" s="268">
        <f t="shared" si="11"/>
        <v>28.758241758241759</v>
      </c>
    </row>
    <row r="295" spans="1:8" x14ac:dyDescent="0.2">
      <c r="A295" s="11"/>
      <c r="B295" s="11"/>
      <c r="C295" s="11">
        <v>1113</v>
      </c>
      <c r="D295" s="11" t="s">
        <v>370</v>
      </c>
      <c r="E295" s="53">
        <v>15780</v>
      </c>
      <c r="F295" s="274">
        <v>15780</v>
      </c>
      <c r="G295" s="112">
        <v>6622.5</v>
      </c>
      <c r="H295" s="268">
        <f t="shared" si="11"/>
        <v>41.967680608365022</v>
      </c>
    </row>
    <row r="296" spans="1:8" x14ac:dyDescent="0.2">
      <c r="A296" s="11"/>
      <c r="B296" s="11"/>
      <c r="C296" s="11">
        <v>1121</v>
      </c>
      <c r="D296" s="11" t="s">
        <v>42</v>
      </c>
      <c r="E296" s="53">
        <v>129460</v>
      </c>
      <c r="F296" s="274">
        <v>129460</v>
      </c>
      <c r="G296" s="112">
        <v>31604.9</v>
      </c>
      <c r="H296" s="268">
        <f t="shared" si="11"/>
        <v>24.412868839796076</v>
      </c>
    </row>
    <row r="297" spans="1:8" x14ac:dyDescent="0.2">
      <c r="A297" s="11"/>
      <c r="B297" s="11"/>
      <c r="C297" s="11">
        <v>1122</v>
      </c>
      <c r="D297" s="11" t="s">
        <v>41</v>
      </c>
      <c r="E297" s="53">
        <v>13000</v>
      </c>
      <c r="F297" s="274">
        <v>22572.400000000001</v>
      </c>
      <c r="G297" s="112">
        <v>22572.3</v>
      </c>
      <c r="H297" s="268">
        <f t="shared" si="11"/>
        <v>99.999556981091942</v>
      </c>
    </row>
    <row r="298" spans="1:8" x14ac:dyDescent="0.2">
      <c r="A298" s="11"/>
      <c r="B298" s="11"/>
      <c r="C298" s="11">
        <v>1211</v>
      </c>
      <c r="D298" s="11" t="s">
        <v>40</v>
      </c>
      <c r="E298" s="53">
        <v>254860</v>
      </c>
      <c r="F298" s="274">
        <v>254860</v>
      </c>
      <c r="G298" s="112">
        <v>99850.2</v>
      </c>
      <c r="H298" s="268">
        <f t="shared" si="11"/>
        <v>39.178450914227419</v>
      </c>
    </row>
    <row r="299" spans="1:8" hidden="1" x14ac:dyDescent="0.2">
      <c r="A299" s="11"/>
      <c r="B299" s="11"/>
      <c r="C299" s="11">
        <v>1340</v>
      </c>
      <c r="D299" s="11" t="s">
        <v>522</v>
      </c>
      <c r="E299" s="53"/>
      <c r="F299" s="274"/>
      <c r="G299" s="112"/>
      <c r="H299" s="268" t="e">
        <f t="shared" si="11"/>
        <v>#DIV/0!</v>
      </c>
    </row>
    <row r="300" spans="1:8" x14ac:dyDescent="0.2">
      <c r="A300" s="11"/>
      <c r="B300" s="11"/>
      <c r="C300" s="11">
        <v>1341</v>
      </c>
      <c r="D300" s="11" t="s">
        <v>39</v>
      </c>
      <c r="E300" s="53">
        <v>860</v>
      </c>
      <c r="F300" s="274">
        <v>860</v>
      </c>
      <c r="G300" s="112">
        <v>711.6</v>
      </c>
      <c r="H300" s="268">
        <f t="shared" si="11"/>
        <v>82.744186046511629</v>
      </c>
    </row>
    <row r="301" spans="1:8" ht="15" customHeight="1" x14ac:dyDescent="0.25">
      <c r="A301" s="33"/>
      <c r="B301" s="30"/>
      <c r="C301" s="31">
        <v>1342</v>
      </c>
      <c r="D301" s="31" t="s">
        <v>480</v>
      </c>
      <c r="E301" s="53">
        <v>600</v>
      </c>
      <c r="F301" s="274">
        <v>600</v>
      </c>
      <c r="G301" s="112">
        <v>296.2</v>
      </c>
      <c r="H301" s="268">
        <f t="shared" si="11"/>
        <v>49.366666666666667</v>
      </c>
    </row>
    <row r="302" spans="1:8" x14ac:dyDescent="0.2">
      <c r="A302" s="32"/>
      <c r="B302" s="31"/>
      <c r="C302" s="31">
        <v>1343</v>
      </c>
      <c r="D302" s="31" t="s">
        <v>38</v>
      </c>
      <c r="E302" s="53">
        <v>1500</v>
      </c>
      <c r="F302" s="274">
        <v>1500</v>
      </c>
      <c r="G302" s="112">
        <v>854.7</v>
      </c>
      <c r="H302" s="268">
        <f t="shared" si="11"/>
        <v>56.980000000000011</v>
      </c>
    </row>
    <row r="303" spans="1:8" x14ac:dyDescent="0.2">
      <c r="A303" s="10"/>
      <c r="B303" s="11"/>
      <c r="C303" s="11">
        <v>1345</v>
      </c>
      <c r="D303" s="11" t="s">
        <v>523</v>
      </c>
      <c r="E303" s="53">
        <v>18800</v>
      </c>
      <c r="F303" s="274">
        <v>18800</v>
      </c>
      <c r="G303" s="112">
        <v>15657.4</v>
      </c>
      <c r="H303" s="268">
        <f t="shared" si="11"/>
        <v>83.284042553191483</v>
      </c>
    </row>
    <row r="304" spans="1:8" x14ac:dyDescent="0.2">
      <c r="A304" s="10"/>
      <c r="B304" s="11"/>
      <c r="C304" s="11">
        <v>1349</v>
      </c>
      <c r="D304" s="11" t="s">
        <v>483</v>
      </c>
      <c r="E304" s="53">
        <v>0</v>
      </c>
      <c r="F304" s="274">
        <v>0</v>
      </c>
      <c r="G304" s="112">
        <v>171.1</v>
      </c>
      <c r="H304" s="268" t="e">
        <f t="shared" si="11"/>
        <v>#DIV/0!</v>
      </c>
    </row>
    <row r="305" spans="1:8" x14ac:dyDescent="0.2">
      <c r="A305" s="11"/>
      <c r="B305" s="11"/>
      <c r="C305" s="11">
        <v>1361</v>
      </c>
      <c r="D305" s="11" t="s">
        <v>37</v>
      </c>
      <c r="E305" s="53">
        <v>0</v>
      </c>
      <c r="F305" s="274">
        <v>0</v>
      </c>
      <c r="G305" s="112">
        <v>1.6</v>
      </c>
      <c r="H305" s="268" t="e">
        <f t="shared" si="11"/>
        <v>#DIV/0!</v>
      </c>
    </row>
    <row r="306" spans="1:8" ht="16.350000000000001" hidden="1" customHeight="1" x14ac:dyDescent="0.2">
      <c r="A306" s="11"/>
      <c r="B306" s="11"/>
      <c r="C306" s="11">
        <v>1381</v>
      </c>
      <c r="D306" s="11" t="s">
        <v>371</v>
      </c>
      <c r="E306" s="53"/>
      <c r="F306" s="274"/>
      <c r="G306" s="112"/>
      <c r="H306" s="268" t="e">
        <f t="shared" si="11"/>
        <v>#DIV/0!</v>
      </c>
    </row>
    <row r="307" spans="1:8" ht="17.850000000000001" hidden="1" customHeight="1" x14ac:dyDescent="0.2">
      <c r="A307" s="11"/>
      <c r="B307" s="11"/>
      <c r="C307" s="11">
        <v>1382</v>
      </c>
      <c r="D307" s="11" t="s">
        <v>260</v>
      </c>
      <c r="E307" s="53"/>
      <c r="F307" s="274"/>
      <c r="G307" s="112"/>
      <c r="H307" s="268" t="e">
        <f t="shared" si="11"/>
        <v>#DIV/0!</v>
      </c>
    </row>
    <row r="308" spans="1:8" hidden="1" x14ac:dyDescent="0.2">
      <c r="A308" s="11"/>
      <c r="B308" s="11"/>
      <c r="C308" s="11">
        <v>1383</v>
      </c>
      <c r="D308" s="11" t="s">
        <v>220</v>
      </c>
      <c r="E308" s="53"/>
      <c r="F308" s="274"/>
      <c r="G308" s="112"/>
      <c r="H308" s="268" t="e">
        <f t="shared" si="11"/>
        <v>#DIV/0!</v>
      </c>
    </row>
    <row r="309" spans="1:8" x14ac:dyDescent="0.2">
      <c r="A309" s="11"/>
      <c r="B309" s="11"/>
      <c r="C309" s="11">
        <v>1386</v>
      </c>
      <c r="D309" s="11" t="s">
        <v>630</v>
      </c>
      <c r="E309" s="53">
        <v>0</v>
      </c>
      <c r="F309" s="274">
        <v>0</v>
      </c>
      <c r="G309" s="275">
        <v>2449</v>
      </c>
      <c r="H309" s="268" t="e">
        <f t="shared" si="11"/>
        <v>#DIV/0!</v>
      </c>
    </row>
    <row r="310" spans="1:8" x14ac:dyDescent="0.2">
      <c r="A310" s="11"/>
      <c r="B310" s="11"/>
      <c r="C310" s="11">
        <v>1387</v>
      </c>
      <c r="D310" s="11" t="s">
        <v>631</v>
      </c>
      <c r="E310" s="53">
        <v>0</v>
      </c>
      <c r="F310" s="274">
        <v>0</v>
      </c>
      <c r="G310" s="275">
        <v>943.4</v>
      </c>
      <c r="H310" s="268" t="e">
        <f t="shared" si="11"/>
        <v>#DIV/0!</v>
      </c>
    </row>
    <row r="311" spans="1:8" x14ac:dyDescent="0.2">
      <c r="A311" s="11"/>
      <c r="B311" s="11"/>
      <c r="C311" s="11">
        <v>1511</v>
      </c>
      <c r="D311" s="11" t="s">
        <v>36</v>
      </c>
      <c r="E311" s="53">
        <v>56800</v>
      </c>
      <c r="F311" s="274">
        <v>56800</v>
      </c>
      <c r="G311" s="112">
        <v>814.7</v>
      </c>
      <c r="H311" s="268">
        <f t="shared" si="11"/>
        <v>1.4343309859154929</v>
      </c>
    </row>
    <row r="312" spans="1:8" hidden="1" x14ac:dyDescent="0.2">
      <c r="A312" s="11"/>
      <c r="B312" s="11"/>
      <c r="C312" s="11">
        <v>2451</v>
      </c>
      <c r="D312" s="11" t="s">
        <v>376</v>
      </c>
      <c r="E312" s="53"/>
      <c r="F312" s="274"/>
      <c r="G312" s="112"/>
      <c r="H312" s="268" t="e">
        <f t="shared" si="11"/>
        <v>#DIV/0!</v>
      </c>
    </row>
    <row r="313" spans="1:8" hidden="1" x14ac:dyDescent="0.2">
      <c r="A313" s="11"/>
      <c r="B313" s="11"/>
      <c r="C313" s="11">
        <v>3201</v>
      </c>
      <c r="D313" s="11" t="s">
        <v>323</v>
      </c>
      <c r="E313" s="53"/>
      <c r="F313" s="274"/>
      <c r="G313" s="112"/>
      <c r="H313" s="268" t="e">
        <f t="shared" si="11"/>
        <v>#DIV/0!</v>
      </c>
    </row>
    <row r="314" spans="1:8" hidden="1" x14ac:dyDescent="0.2">
      <c r="A314" s="11"/>
      <c r="B314" s="11"/>
      <c r="C314" s="11">
        <v>4111</v>
      </c>
      <c r="D314" s="11" t="s">
        <v>545</v>
      </c>
      <c r="E314" s="53"/>
      <c r="F314" s="274"/>
      <c r="G314" s="112"/>
      <c r="H314" s="268" t="e">
        <f t="shared" si="11"/>
        <v>#DIV/0!</v>
      </c>
    </row>
    <row r="315" spans="1:8" x14ac:dyDescent="0.2">
      <c r="A315" s="11"/>
      <c r="B315" s="11"/>
      <c r="C315" s="11">
        <v>4112</v>
      </c>
      <c r="D315" s="11" t="s">
        <v>35</v>
      </c>
      <c r="E315" s="53">
        <v>47627</v>
      </c>
      <c r="F315" s="274">
        <v>47627</v>
      </c>
      <c r="G315" s="112">
        <v>19844.599999999999</v>
      </c>
      <c r="H315" s="268">
        <f t="shared" si="11"/>
        <v>41.666701660822639</v>
      </c>
    </row>
    <row r="316" spans="1:8" hidden="1" x14ac:dyDescent="0.2">
      <c r="A316" s="10">
        <v>34053</v>
      </c>
      <c r="B316" s="11"/>
      <c r="C316" s="11">
        <v>4116</v>
      </c>
      <c r="D316" s="11" t="s">
        <v>489</v>
      </c>
      <c r="E316" s="53"/>
      <c r="F316" s="274"/>
      <c r="G316" s="112"/>
      <c r="H316" s="268" t="e">
        <f t="shared" si="11"/>
        <v>#DIV/0!</v>
      </c>
    </row>
    <row r="317" spans="1:8" hidden="1" x14ac:dyDescent="0.2">
      <c r="A317" s="10">
        <v>34070</v>
      </c>
      <c r="B317" s="11"/>
      <c r="C317" s="11">
        <v>4116</v>
      </c>
      <c r="D317" s="11" t="s">
        <v>504</v>
      </c>
      <c r="E317" s="53"/>
      <c r="F317" s="274"/>
      <c r="G317" s="112"/>
      <c r="H317" s="268" t="e">
        <f t="shared" si="11"/>
        <v>#DIV/0!</v>
      </c>
    </row>
    <row r="318" spans="1:8" hidden="1" x14ac:dyDescent="0.2">
      <c r="A318" s="10">
        <v>33063</v>
      </c>
      <c r="B318" s="11"/>
      <c r="C318" s="11">
        <v>4116</v>
      </c>
      <c r="D318" s="11" t="s">
        <v>198</v>
      </c>
      <c r="E318" s="53"/>
      <c r="F318" s="274"/>
      <c r="G318" s="112"/>
      <c r="H318" s="268" t="e">
        <f t="shared" si="11"/>
        <v>#DIV/0!</v>
      </c>
    </row>
    <row r="319" spans="1:8" hidden="1" x14ac:dyDescent="0.2">
      <c r="A319" s="10">
        <v>13013</v>
      </c>
      <c r="B319" s="11"/>
      <c r="C319" s="11">
        <v>4116</v>
      </c>
      <c r="D319" s="11" t="s">
        <v>484</v>
      </c>
      <c r="E319" s="53"/>
      <c r="F319" s="274"/>
      <c r="G319" s="112"/>
      <c r="H319" s="268" t="e">
        <f t="shared" si="11"/>
        <v>#DIV/0!</v>
      </c>
    </row>
    <row r="320" spans="1:8" hidden="1" x14ac:dyDescent="0.2">
      <c r="A320" s="10">
        <v>13351</v>
      </c>
      <c r="B320" s="11"/>
      <c r="C320" s="11">
        <v>4116</v>
      </c>
      <c r="D320" s="11" t="s">
        <v>453</v>
      </c>
      <c r="E320" s="53"/>
      <c r="F320" s="274"/>
      <c r="G320" s="112"/>
      <c r="H320" s="268" t="e">
        <f t="shared" si="11"/>
        <v>#DIV/0!</v>
      </c>
    </row>
    <row r="321" spans="1:8" hidden="1" x14ac:dyDescent="0.2">
      <c r="A321" s="10">
        <v>34053</v>
      </c>
      <c r="B321" s="11"/>
      <c r="C321" s="11">
        <v>4116</v>
      </c>
      <c r="D321" s="11" t="s">
        <v>489</v>
      </c>
      <c r="E321" s="53"/>
      <c r="F321" s="274"/>
      <c r="G321" s="112"/>
      <c r="H321" s="268" t="e">
        <f t="shared" si="11"/>
        <v>#DIV/0!</v>
      </c>
    </row>
    <row r="322" spans="1:8" hidden="1" x14ac:dyDescent="0.2">
      <c r="A322" s="10">
        <v>34070</v>
      </c>
      <c r="B322" s="11"/>
      <c r="C322" s="11">
        <v>4116</v>
      </c>
      <c r="D322" s="11" t="s">
        <v>266</v>
      </c>
      <c r="E322" s="53"/>
      <c r="F322" s="274"/>
      <c r="G322" s="112"/>
      <c r="H322" s="268" t="e">
        <f t="shared" si="11"/>
        <v>#DIV/0!</v>
      </c>
    </row>
    <row r="323" spans="1:8" hidden="1" x14ac:dyDescent="0.2">
      <c r="A323" s="10">
        <v>35024</v>
      </c>
      <c r="B323" s="11"/>
      <c r="C323" s="11">
        <v>4116</v>
      </c>
      <c r="D323" s="11" t="s">
        <v>468</v>
      </c>
      <c r="E323" s="53"/>
      <c r="F323" s="274"/>
      <c r="G323" s="112"/>
      <c r="H323" s="268" t="e">
        <f t="shared" si="11"/>
        <v>#DIV/0!</v>
      </c>
    </row>
    <row r="324" spans="1:8" hidden="1" x14ac:dyDescent="0.2">
      <c r="A324" s="10">
        <v>35442</v>
      </c>
      <c r="B324" s="11"/>
      <c r="C324" s="11">
        <v>4116</v>
      </c>
      <c r="D324" s="11" t="s">
        <v>464</v>
      </c>
      <c r="E324" s="53"/>
      <c r="F324" s="274"/>
      <c r="G324" s="112"/>
      <c r="H324" s="268" t="e">
        <f t="shared" si="11"/>
        <v>#DIV/0!</v>
      </c>
    </row>
    <row r="325" spans="1:8" hidden="1" x14ac:dyDescent="0.2">
      <c r="A325" s="10">
        <v>341</v>
      </c>
      <c r="B325" s="11"/>
      <c r="C325" s="11">
        <v>4122</v>
      </c>
      <c r="D325" s="11" t="s">
        <v>276</v>
      </c>
      <c r="E325" s="53"/>
      <c r="F325" s="274"/>
      <c r="G325" s="112"/>
      <c r="H325" s="268" t="e">
        <f t="shared" si="11"/>
        <v>#DIV/0!</v>
      </c>
    </row>
    <row r="326" spans="1:8" hidden="1" x14ac:dyDescent="0.2">
      <c r="A326" s="11">
        <v>431</v>
      </c>
      <c r="B326" s="11"/>
      <c r="C326" s="11">
        <v>4122</v>
      </c>
      <c r="D326" s="11" t="s">
        <v>258</v>
      </c>
      <c r="E326" s="53"/>
      <c r="F326" s="274"/>
      <c r="G326" s="112"/>
      <c r="H326" s="268" t="e">
        <f t="shared" si="11"/>
        <v>#DIV/0!</v>
      </c>
    </row>
    <row r="327" spans="1:8" hidden="1" x14ac:dyDescent="0.2">
      <c r="A327" s="11">
        <v>341</v>
      </c>
      <c r="B327" s="11"/>
      <c r="C327" s="11">
        <v>4122</v>
      </c>
      <c r="D327" s="11" t="s">
        <v>395</v>
      </c>
      <c r="E327" s="53"/>
      <c r="F327" s="274"/>
      <c r="G327" s="112"/>
      <c r="H327" s="268" t="e">
        <f t="shared" si="11"/>
        <v>#DIV/0!</v>
      </c>
    </row>
    <row r="328" spans="1:8" hidden="1" x14ac:dyDescent="0.2">
      <c r="A328" s="10">
        <v>13013</v>
      </c>
      <c r="B328" s="11"/>
      <c r="C328" s="11">
        <v>4116</v>
      </c>
      <c r="D328" s="11" t="s">
        <v>485</v>
      </c>
      <c r="E328" s="53"/>
      <c r="F328" s="274"/>
      <c r="G328" s="112"/>
      <c r="H328" s="268" t="e">
        <f t="shared" si="11"/>
        <v>#DIV/0!</v>
      </c>
    </row>
    <row r="329" spans="1:8" hidden="1" x14ac:dyDescent="0.2">
      <c r="A329" s="10">
        <v>13351</v>
      </c>
      <c r="B329" s="11"/>
      <c r="C329" s="11">
        <v>4116</v>
      </c>
      <c r="D329" s="11" t="s">
        <v>487</v>
      </c>
      <c r="E329" s="53"/>
      <c r="F329" s="274"/>
      <c r="G329" s="112"/>
      <c r="H329" s="268" t="e">
        <f t="shared" si="11"/>
        <v>#DIV/0!</v>
      </c>
    </row>
    <row r="330" spans="1:8" x14ac:dyDescent="0.2">
      <c r="A330" s="10">
        <v>33092</v>
      </c>
      <c r="B330" s="11"/>
      <c r="C330" s="11">
        <v>4116</v>
      </c>
      <c r="D330" s="11" t="s">
        <v>582</v>
      </c>
      <c r="E330" s="53">
        <v>0</v>
      </c>
      <c r="F330" s="274">
        <v>3121.8</v>
      </c>
      <c r="G330" s="269">
        <v>3121.3</v>
      </c>
      <c r="H330" s="268">
        <f t="shared" si="11"/>
        <v>99.983983599205587</v>
      </c>
    </row>
    <row r="331" spans="1:8" x14ac:dyDescent="0.2">
      <c r="A331" s="11">
        <v>33093</v>
      </c>
      <c r="B331" s="11"/>
      <c r="C331" s="11">
        <v>4116</v>
      </c>
      <c r="D331" s="11" t="s">
        <v>613</v>
      </c>
      <c r="E331" s="53">
        <v>0</v>
      </c>
      <c r="F331" s="274">
        <v>892.9</v>
      </c>
      <c r="G331" s="275">
        <v>892.8</v>
      </c>
      <c r="H331" s="268">
        <f t="shared" si="11"/>
        <v>99.988800537574193</v>
      </c>
    </row>
    <row r="332" spans="1:8" hidden="1" x14ac:dyDescent="0.2">
      <c r="A332" s="11"/>
      <c r="B332" s="11"/>
      <c r="C332" s="11">
        <v>4121</v>
      </c>
      <c r="D332" s="11" t="s">
        <v>493</v>
      </c>
      <c r="E332" s="53"/>
      <c r="F332" s="274"/>
      <c r="G332" s="112"/>
      <c r="H332" s="268" t="e">
        <f t="shared" si="11"/>
        <v>#DIV/0!</v>
      </c>
    </row>
    <row r="333" spans="1:8" x14ac:dyDescent="0.2">
      <c r="A333" s="11">
        <v>227</v>
      </c>
      <c r="B333" s="11"/>
      <c r="C333" s="11">
        <v>4122</v>
      </c>
      <c r="D333" s="11" t="s">
        <v>454</v>
      </c>
      <c r="E333" s="53">
        <v>0</v>
      </c>
      <c r="F333" s="274">
        <v>27154.9</v>
      </c>
      <c r="G333" s="112">
        <v>27154.799999999999</v>
      </c>
      <c r="H333" s="268">
        <f t="shared" si="11"/>
        <v>99.999631742337471</v>
      </c>
    </row>
    <row r="334" spans="1:8" hidden="1" x14ac:dyDescent="0.2">
      <c r="A334" s="11">
        <v>214</v>
      </c>
      <c r="B334" s="11"/>
      <c r="C334" s="11">
        <v>4122</v>
      </c>
      <c r="D334" s="11" t="s">
        <v>272</v>
      </c>
      <c r="E334" s="53"/>
      <c r="F334" s="274"/>
      <c r="G334" s="112"/>
      <c r="H334" s="268" t="e">
        <f t="shared" si="11"/>
        <v>#DIV/0!</v>
      </c>
    </row>
    <row r="335" spans="1:8" hidden="1" x14ac:dyDescent="0.2">
      <c r="A335" s="11">
        <v>108</v>
      </c>
      <c r="B335" s="11"/>
      <c r="C335" s="11">
        <v>4122</v>
      </c>
      <c r="D335" s="11" t="s">
        <v>603</v>
      </c>
      <c r="E335" s="53"/>
      <c r="F335" s="274"/>
      <c r="G335" s="269"/>
      <c r="H335" s="268" t="e">
        <f t="shared" si="11"/>
        <v>#DIV/0!</v>
      </c>
    </row>
    <row r="336" spans="1:8" hidden="1" x14ac:dyDescent="0.2">
      <c r="A336" s="11">
        <v>331</v>
      </c>
      <c r="B336" s="11"/>
      <c r="C336" s="11">
        <v>4122</v>
      </c>
      <c r="D336" s="11" t="s">
        <v>273</v>
      </c>
      <c r="E336" s="53"/>
      <c r="F336" s="274"/>
      <c r="G336" s="112"/>
      <c r="H336" s="268" t="e">
        <f t="shared" si="11"/>
        <v>#DIV/0!</v>
      </c>
    </row>
    <row r="337" spans="1:8" hidden="1" x14ac:dyDescent="0.2">
      <c r="A337" s="10">
        <v>341</v>
      </c>
      <c r="B337" s="11"/>
      <c r="C337" s="11">
        <v>4122</v>
      </c>
      <c r="D337" s="11" t="s">
        <v>494</v>
      </c>
      <c r="E337" s="53"/>
      <c r="F337" s="274"/>
      <c r="G337" s="112"/>
      <c r="H337" s="268" t="e">
        <f t="shared" si="11"/>
        <v>#DIV/0!</v>
      </c>
    </row>
    <row r="338" spans="1:8" hidden="1" x14ac:dyDescent="0.2">
      <c r="A338" s="10">
        <v>359</v>
      </c>
      <c r="B338" s="11"/>
      <c r="C338" s="11">
        <v>4122</v>
      </c>
      <c r="D338" s="11" t="s">
        <v>640</v>
      </c>
      <c r="E338" s="53"/>
      <c r="F338" s="274"/>
      <c r="G338" s="275"/>
      <c r="H338" s="268" t="e">
        <f t="shared" si="11"/>
        <v>#DIV/0!</v>
      </c>
    </row>
    <row r="339" spans="1:8" hidden="1" x14ac:dyDescent="0.2">
      <c r="A339" s="10">
        <v>888</v>
      </c>
      <c r="B339" s="11"/>
      <c r="C339" s="11">
        <v>4122</v>
      </c>
      <c r="D339" s="11" t="s">
        <v>495</v>
      </c>
      <c r="E339" s="53"/>
      <c r="F339" s="274"/>
      <c r="G339" s="112"/>
      <c r="H339" s="268" t="e">
        <f t="shared" si="11"/>
        <v>#DIV/0!</v>
      </c>
    </row>
    <row r="340" spans="1:8" hidden="1" x14ac:dyDescent="0.2">
      <c r="A340" s="10">
        <v>323</v>
      </c>
      <c r="B340" s="11"/>
      <c r="C340" s="11">
        <v>4122</v>
      </c>
      <c r="D340" s="11" t="s">
        <v>578</v>
      </c>
      <c r="E340" s="53"/>
      <c r="F340" s="274"/>
      <c r="G340" s="269"/>
      <c r="H340" s="268" t="e">
        <f t="shared" si="11"/>
        <v>#DIV/0!</v>
      </c>
    </row>
    <row r="341" spans="1:8" hidden="1" x14ac:dyDescent="0.2">
      <c r="A341" s="10">
        <v>33166</v>
      </c>
      <c r="B341" s="11"/>
      <c r="C341" s="11">
        <v>4122</v>
      </c>
      <c r="D341" s="11" t="s">
        <v>578</v>
      </c>
      <c r="E341" s="53"/>
      <c r="F341" s="274"/>
      <c r="G341" s="269"/>
      <c r="H341" s="268" t="e">
        <f t="shared" si="11"/>
        <v>#DIV/0!</v>
      </c>
    </row>
    <row r="342" spans="1:8" hidden="1" x14ac:dyDescent="0.2">
      <c r="A342" s="10">
        <v>311</v>
      </c>
      <c r="B342" s="11"/>
      <c r="C342" s="11">
        <v>4122</v>
      </c>
      <c r="D342" s="11" t="s">
        <v>553</v>
      </c>
      <c r="E342" s="53"/>
      <c r="F342" s="274"/>
      <c r="G342" s="112"/>
      <c r="H342" s="268" t="e">
        <f t="shared" si="11"/>
        <v>#DIV/0!</v>
      </c>
    </row>
    <row r="343" spans="1:8" ht="15.6" hidden="1" customHeight="1" x14ac:dyDescent="0.2">
      <c r="A343" s="10">
        <v>13305</v>
      </c>
      <c r="B343" s="11"/>
      <c r="C343" s="11">
        <v>4122</v>
      </c>
      <c r="D343" s="11" t="s">
        <v>455</v>
      </c>
      <c r="E343" s="53"/>
      <c r="F343" s="274"/>
      <c r="G343" s="112"/>
      <c r="H343" s="268" t="e">
        <f t="shared" si="11"/>
        <v>#DIV/0!</v>
      </c>
    </row>
    <row r="344" spans="1:8" ht="15.6" hidden="1" customHeight="1" x14ac:dyDescent="0.2">
      <c r="A344" s="11">
        <v>13014</v>
      </c>
      <c r="B344" s="11"/>
      <c r="C344" s="11">
        <v>4122</v>
      </c>
      <c r="D344" s="11" t="s">
        <v>549</v>
      </c>
      <c r="E344" s="53"/>
      <c r="F344" s="274"/>
      <c r="G344" s="112"/>
      <c r="H344" s="268" t="e">
        <f t="shared" si="11"/>
        <v>#DIV/0!</v>
      </c>
    </row>
    <row r="345" spans="1:8" ht="15" customHeight="1" x14ac:dyDescent="0.2">
      <c r="A345" s="11">
        <v>1441.1445000000001</v>
      </c>
      <c r="B345" s="11"/>
      <c r="C345" s="11">
        <v>4122</v>
      </c>
      <c r="D345" s="11" t="s">
        <v>549</v>
      </c>
      <c r="E345" s="53">
        <v>0</v>
      </c>
      <c r="F345" s="274">
        <v>137.69999999999999</v>
      </c>
      <c r="G345" s="275">
        <v>137.19999999999999</v>
      </c>
      <c r="H345" s="268">
        <f t="shared" si="11"/>
        <v>99.636891793754529</v>
      </c>
    </row>
    <row r="346" spans="1:8" hidden="1" x14ac:dyDescent="0.2">
      <c r="A346" s="277" t="s">
        <v>639</v>
      </c>
      <c r="B346" s="11"/>
      <c r="C346" s="11">
        <v>4216</v>
      </c>
      <c r="D346" s="11" t="s">
        <v>625</v>
      </c>
      <c r="E346" s="53"/>
      <c r="F346" s="274"/>
      <c r="G346" s="275"/>
      <c r="H346" s="268" t="e">
        <f t="shared" si="11"/>
        <v>#DIV/0!</v>
      </c>
    </row>
    <row r="347" spans="1:8" hidden="1" x14ac:dyDescent="0.2">
      <c r="A347" s="11">
        <v>13013</v>
      </c>
      <c r="B347" s="11"/>
      <c r="C347" s="11">
        <v>4216</v>
      </c>
      <c r="D347" s="11" t="s">
        <v>624</v>
      </c>
      <c r="E347" s="53"/>
      <c r="F347" s="274"/>
      <c r="G347" s="112"/>
      <c r="H347" s="268" t="e">
        <f t="shared" si="11"/>
        <v>#DIV/0!</v>
      </c>
    </row>
    <row r="348" spans="1:8" ht="15.6" hidden="1" customHeight="1" x14ac:dyDescent="0.2">
      <c r="A348" s="11">
        <v>33504</v>
      </c>
      <c r="B348" s="11"/>
      <c r="C348" s="11">
        <v>4216</v>
      </c>
      <c r="D348" s="11" t="s">
        <v>512</v>
      </c>
      <c r="E348" s="53"/>
      <c r="F348" s="274"/>
      <c r="G348" s="112"/>
      <c r="H348" s="268" t="e">
        <f t="shared" si="11"/>
        <v>#DIV/0!</v>
      </c>
    </row>
    <row r="349" spans="1:8" ht="17.25" hidden="1" customHeight="1" x14ac:dyDescent="0.2">
      <c r="A349" s="11">
        <v>33500</v>
      </c>
      <c r="B349" s="11"/>
      <c r="C349" s="11">
        <v>4216</v>
      </c>
      <c r="D349" s="11" t="s">
        <v>459</v>
      </c>
      <c r="E349" s="53"/>
      <c r="F349" s="274"/>
      <c r="G349" s="112"/>
      <c r="H349" s="268" t="e">
        <f t="shared" si="11"/>
        <v>#DIV/0!</v>
      </c>
    </row>
    <row r="350" spans="1:8" ht="17.25" hidden="1" customHeight="1" x14ac:dyDescent="0.2">
      <c r="A350" s="11">
        <v>331</v>
      </c>
      <c r="B350" s="11"/>
      <c r="C350" s="11">
        <v>4222</v>
      </c>
      <c r="D350" s="11" t="s">
        <v>515</v>
      </c>
      <c r="E350" s="53"/>
      <c r="F350" s="274"/>
      <c r="G350" s="112"/>
      <c r="H350" s="268" t="e">
        <f t="shared" si="11"/>
        <v>#DIV/0!</v>
      </c>
    </row>
    <row r="351" spans="1:8" hidden="1" x14ac:dyDescent="0.2">
      <c r="A351" s="10"/>
      <c r="B351" s="11">
        <v>2115</v>
      </c>
      <c r="C351" s="11">
        <v>2329</v>
      </c>
      <c r="D351" s="11" t="s">
        <v>658</v>
      </c>
      <c r="E351" s="53"/>
      <c r="F351" s="274"/>
      <c r="G351" s="275"/>
      <c r="H351" s="268" t="e">
        <f t="shared" si="11"/>
        <v>#DIV/0!</v>
      </c>
    </row>
    <row r="352" spans="1:8" hidden="1" x14ac:dyDescent="0.2">
      <c r="A352" s="10"/>
      <c r="B352" s="11">
        <v>2169</v>
      </c>
      <c r="C352" s="11">
        <v>2324</v>
      </c>
      <c r="D352" s="11" t="s">
        <v>593</v>
      </c>
      <c r="E352" s="53">
        <v>0</v>
      </c>
      <c r="F352" s="274">
        <v>0</v>
      </c>
      <c r="G352" s="269"/>
      <c r="H352" s="268" t="e">
        <f t="shared" si="11"/>
        <v>#DIV/0!</v>
      </c>
    </row>
    <row r="353" spans="1:8" hidden="1" x14ac:dyDescent="0.2">
      <c r="A353" s="11"/>
      <c r="B353" s="11">
        <v>3111</v>
      </c>
      <c r="C353" s="11">
        <v>2229</v>
      </c>
      <c r="D353" s="11" t="s">
        <v>396</v>
      </c>
      <c r="E353" s="53">
        <v>0</v>
      </c>
      <c r="F353" s="274">
        <v>0</v>
      </c>
      <c r="G353" s="112"/>
      <c r="H353" s="268" t="e">
        <f t="shared" si="11"/>
        <v>#DIV/0!</v>
      </c>
    </row>
    <row r="354" spans="1:8" hidden="1" x14ac:dyDescent="0.2">
      <c r="A354" s="11"/>
      <c r="B354" s="11">
        <v>3111</v>
      </c>
      <c r="C354" s="11">
        <v>2122</v>
      </c>
      <c r="D354" s="11" t="s">
        <v>642</v>
      </c>
      <c r="E354" s="53"/>
      <c r="F354" s="274"/>
      <c r="G354" s="275"/>
      <c r="H354" s="268" t="e">
        <f t="shared" si="11"/>
        <v>#DIV/0!</v>
      </c>
    </row>
    <row r="355" spans="1:8" x14ac:dyDescent="0.2">
      <c r="A355" s="11"/>
      <c r="B355" s="11">
        <v>3111</v>
      </c>
      <c r="C355" s="11">
        <v>2229</v>
      </c>
      <c r="D355" s="11" t="s">
        <v>641</v>
      </c>
      <c r="E355" s="53">
        <v>0</v>
      </c>
      <c r="F355" s="274">
        <v>49.4</v>
      </c>
      <c r="G355" s="275">
        <v>49.3</v>
      </c>
      <c r="H355" s="268">
        <f t="shared" si="11"/>
        <v>99.797570850202419</v>
      </c>
    </row>
    <row r="356" spans="1:8" x14ac:dyDescent="0.2">
      <c r="A356" s="11"/>
      <c r="B356" s="11">
        <v>3113</v>
      </c>
      <c r="C356" s="11">
        <v>2119</v>
      </c>
      <c r="D356" s="11" t="s">
        <v>65</v>
      </c>
      <c r="E356" s="53">
        <v>203</v>
      </c>
      <c r="F356" s="274">
        <v>203</v>
      </c>
      <c r="G356" s="112">
        <v>0</v>
      </c>
      <c r="H356" s="268">
        <f t="shared" si="11"/>
        <v>0</v>
      </c>
    </row>
    <row r="357" spans="1:8" x14ac:dyDescent="0.2">
      <c r="A357" s="11"/>
      <c r="B357" s="11">
        <v>3113</v>
      </c>
      <c r="C357" s="11">
        <v>2122</v>
      </c>
      <c r="D357" s="11" t="s">
        <v>358</v>
      </c>
      <c r="E357" s="53">
        <v>0</v>
      </c>
      <c r="F357" s="274">
        <v>45</v>
      </c>
      <c r="G357" s="112">
        <v>45</v>
      </c>
      <c r="H357" s="268">
        <f t="shared" ref="H357:H398" si="12">(G357/F357)*100</f>
        <v>100</v>
      </c>
    </row>
    <row r="358" spans="1:8" hidden="1" x14ac:dyDescent="0.2">
      <c r="A358" s="11">
        <v>33063</v>
      </c>
      <c r="B358" s="11">
        <v>3113</v>
      </c>
      <c r="C358" s="11">
        <v>2229</v>
      </c>
      <c r="D358" s="11" t="s">
        <v>460</v>
      </c>
      <c r="E358" s="53"/>
      <c r="F358" s="274"/>
      <c r="G358" s="112"/>
      <c r="H358" s="268" t="e">
        <f t="shared" si="12"/>
        <v>#DIV/0!</v>
      </c>
    </row>
    <row r="359" spans="1:8" ht="15.6" customHeight="1" x14ac:dyDescent="0.2">
      <c r="A359" s="11"/>
      <c r="B359" s="11">
        <v>3113</v>
      </c>
      <c r="C359" s="11">
        <v>2229</v>
      </c>
      <c r="D359" s="11" t="s">
        <v>686</v>
      </c>
      <c r="E359" s="53">
        <v>0</v>
      </c>
      <c r="F359" s="274">
        <v>247.1</v>
      </c>
      <c r="G359" s="112">
        <v>200.4</v>
      </c>
      <c r="H359" s="268">
        <f t="shared" si="12"/>
        <v>81.100768919465807</v>
      </c>
    </row>
    <row r="360" spans="1:8" hidden="1" x14ac:dyDescent="0.2">
      <c r="A360" s="11"/>
      <c r="B360" s="11">
        <v>3119</v>
      </c>
      <c r="C360" s="11">
        <v>2324</v>
      </c>
      <c r="D360" s="11" t="s">
        <v>598</v>
      </c>
      <c r="E360" s="53"/>
      <c r="F360" s="274"/>
      <c r="G360" s="269"/>
      <c r="H360" s="268" t="e">
        <f t="shared" si="12"/>
        <v>#DIV/0!</v>
      </c>
    </row>
    <row r="361" spans="1:8" hidden="1" x14ac:dyDescent="0.2">
      <c r="A361" s="11"/>
      <c r="B361" s="11">
        <v>3231</v>
      </c>
      <c r="C361" s="11">
        <v>2122</v>
      </c>
      <c r="D361" s="11" t="s">
        <v>622</v>
      </c>
      <c r="E361" s="53"/>
      <c r="F361" s="274"/>
      <c r="G361" s="275"/>
      <c r="H361" s="268" t="e">
        <f t="shared" si="12"/>
        <v>#DIV/0!</v>
      </c>
    </row>
    <row r="362" spans="1:8" hidden="1" x14ac:dyDescent="0.2">
      <c r="A362" s="11"/>
      <c r="B362" s="11">
        <v>3313</v>
      </c>
      <c r="C362" s="11">
        <v>2132</v>
      </c>
      <c r="D362" s="11" t="s">
        <v>64</v>
      </c>
      <c r="E362" s="53"/>
      <c r="F362" s="274"/>
      <c r="G362" s="112"/>
      <c r="H362" s="268" t="e">
        <f t="shared" si="12"/>
        <v>#DIV/0!</v>
      </c>
    </row>
    <row r="363" spans="1:8" hidden="1" x14ac:dyDescent="0.2">
      <c r="A363" s="11"/>
      <c r="B363" s="11">
        <v>3313</v>
      </c>
      <c r="C363" s="11">
        <v>2133</v>
      </c>
      <c r="D363" s="11" t="s">
        <v>63</v>
      </c>
      <c r="E363" s="53"/>
      <c r="F363" s="274"/>
      <c r="G363" s="112"/>
      <c r="H363" s="268" t="e">
        <f t="shared" si="12"/>
        <v>#DIV/0!</v>
      </c>
    </row>
    <row r="364" spans="1:8" hidden="1" x14ac:dyDescent="0.2">
      <c r="A364" s="11"/>
      <c r="B364" s="11">
        <v>3314</v>
      </c>
      <c r="C364" s="11">
        <v>2122</v>
      </c>
      <c r="D364" s="11" t="s">
        <v>583</v>
      </c>
      <c r="E364" s="53"/>
      <c r="F364" s="274"/>
      <c r="G364" s="269"/>
      <c r="H364" s="268" t="e">
        <f t="shared" si="12"/>
        <v>#DIV/0!</v>
      </c>
    </row>
    <row r="365" spans="1:8" hidden="1" x14ac:dyDescent="0.2">
      <c r="A365" s="11"/>
      <c r="B365" s="11">
        <v>3315</v>
      </c>
      <c r="C365" s="11">
        <v>2122</v>
      </c>
      <c r="D365" s="11" t="s">
        <v>471</v>
      </c>
      <c r="E365" s="53"/>
      <c r="F365" s="274"/>
      <c r="G365" s="112"/>
      <c r="H365" s="268" t="e">
        <f t="shared" si="12"/>
        <v>#DIV/0!</v>
      </c>
    </row>
    <row r="366" spans="1:8" x14ac:dyDescent="0.2">
      <c r="A366" s="11"/>
      <c r="B366" s="11">
        <v>3330</v>
      </c>
      <c r="C366" s="11">
        <v>2229</v>
      </c>
      <c r="D366" s="11" t="s">
        <v>673</v>
      </c>
      <c r="E366" s="53">
        <v>0</v>
      </c>
      <c r="F366" s="274">
        <v>0</v>
      </c>
      <c r="G366" s="275">
        <v>1.5</v>
      </c>
      <c r="H366" s="268" t="e">
        <f t="shared" si="12"/>
        <v>#DIV/0!</v>
      </c>
    </row>
    <row r="367" spans="1:8" hidden="1" x14ac:dyDescent="0.2">
      <c r="A367" s="11"/>
      <c r="B367" s="11">
        <v>3319</v>
      </c>
      <c r="C367" s="11">
        <v>2324</v>
      </c>
      <c r="D367" s="11" t="s">
        <v>476</v>
      </c>
      <c r="E367" s="53"/>
      <c r="F367" s="274"/>
      <c r="G367" s="112"/>
      <c r="H367" s="268" t="e">
        <f t="shared" si="12"/>
        <v>#DIV/0!</v>
      </c>
    </row>
    <row r="368" spans="1:8" hidden="1" x14ac:dyDescent="0.2">
      <c r="A368" s="11"/>
      <c r="B368" s="11">
        <v>3412</v>
      </c>
      <c r="C368" s="11">
        <v>2324</v>
      </c>
      <c r="D368" s="11" t="s">
        <v>570</v>
      </c>
      <c r="E368" s="53"/>
      <c r="F368" s="274"/>
      <c r="G368" s="112"/>
      <c r="H368" s="268" t="e">
        <f t="shared" si="12"/>
        <v>#DIV/0!</v>
      </c>
    </row>
    <row r="369" spans="1:8" hidden="1" x14ac:dyDescent="0.2">
      <c r="A369" s="11"/>
      <c r="B369" s="11">
        <v>3412</v>
      </c>
      <c r="C369" s="11">
        <v>3113</v>
      </c>
      <c r="D369" s="11" t="s">
        <v>280</v>
      </c>
      <c r="E369" s="53"/>
      <c r="F369" s="274"/>
      <c r="G369" s="112"/>
      <c r="H369" s="268" t="e">
        <f t="shared" si="12"/>
        <v>#DIV/0!</v>
      </c>
    </row>
    <row r="370" spans="1:8" x14ac:dyDescent="0.2">
      <c r="A370" s="11"/>
      <c r="B370" s="11">
        <v>3419</v>
      </c>
      <c r="C370" s="11">
        <v>2229</v>
      </c>
      <c r="D370" s="11" t="s">
        <v>674</v>
      </c>
      <c r="E370" s="53">
        <v>0</v>
      </c>
      <c r="F370" s="274">
        <v>0</v>
      </c>
      <c r="G370" s="275">
        <v>1.2</v>
      </c>
      <c r="H370" s="268" t="e">
        <f t="shared" si="12"/>
        <v>#DIV/0!</v>
      </c>
    </row>
    <row r="371" spans="1:8" x14ac:dyDescent="0.2">
      <c r="A371" s="11"/>
      <c r="B371" s="11">
        <v>3421</v>
      </c>
      <c r="C371" s="11">
        <v>2229</v>
      </c>
      <c r="D371" s="11" t="s">
        <v>607</v>
      </c>
      <c r="E371" s="53">
        <v>0</v>
      </c>
      <c r="F371" s="274">
        <v>0</v>
      </c>
      <c r="G371" s="275">
        <v>0.7</v>
      </c>
      <c r="H371" s="268" t="e">
        <f t="shared" si="12"/>
        <v>#DIV/0!</v>
      </c>
    </row>
    <row r="372" spans="1:8" x14ac:dyDescent="0.2">
      <c r="A372" s="11"/>
      <c r="B372" s="11">
        <v>3429</v>
      </c>
      <c r="C372" s="11">
        <v>2229</v>
      </c>
      <c r="D372" s="11" t="s">
        <v>675</v>
      </c>
      <c r="E372" s="53">
        <v>0</v>
      </c>
      <c r="F372" s="274">
        <v>0</v>
      </c>
      <c r="G372" s="275">
        <v>4</v>
      </c>
      <c r="H372" s="268" t="e">
        <f t="shared" si="12"/>
        <v>#DIV/0!</v>
      </c>
    </row>
    <row r="373" spans="1:8" x14ac:dyDescent="0.2">
      <c r="A373" s="11"/>
      <c r="B373" s="11">
        <v>3612</v>
      </c>
      <c r="C373" s="11">
        <v>2132</v>
      </c>
      <c r="D373" s="11" t="s">
        <v>435</v>
      </c>
      <c r="E373" s="53">
        <v>850</v>
      </c>
      <c r="F373" s="274">
        <v>850</v>
      </c>
      <c r="G373" s="112">
        <v>202.1</v>
      </c>
      <c r="H373" s="268">
        <f t="shared" si="12"/>
        <v>23.776470588235295</v>
      </c>
    </row>
    <row r="374" spans="1:8" hidden="1" x14ac:dyDescent="0.2">
      <c r="A374" s="11"/>
      <c r="B374" s="11">
        <v>3639</v>
      </c>
      <c r="C374" s="11">
        <v>3113</v>
      </c>
      <c r="D374" s="11" t="s">
        <v>608</v>
      </c>
      <c r="E374" s="53"/>
      <c r="F374" s="274"/>
      <c r="G374" s="275"/>
      <c r="H374" s="268" t="e">
        <f t="shared" si="12"/>
        <v>#DIV/0!</v>
      </c>
    </row>
    <row r="375" spans="1:8" hidden="1" x14ac:dyDescent="0.2">
      <c r="A375" s="11"/>
      <c r="B375" s="11">
        <v>4351</v>
      </c>
      <c r="C375" s="11">
        <v>2122</v>
      </c>
      <c r="D375" s="11" t="s">
        <v>609</v>
      </c>
      <c r="E375" s="53"/>
      <c r="F375" s="274"/>
      <c r="G375" s="275"/>
      <c r="H375" s="268" t="e">
        <f t="shared" si="12"/>
        <v>#DIV/0!</v>
      </c>
    </row>
    <row r="376" spans="1:8" hidden="1" x14ac:dyDescent="0.2">
      <c r="A376" s="11"/>
      <c r="B376" s="11">
        <v>4357</v>
      </c>
      <c r="C376" s="11">
        <v>2122</v>
      </c>
      <c r="D376" s="11" t="s">
        <v>643</v>
      </c>
      <c r="E376" s="53"/>
      <c r="F376" s="274"/>
      <c r="G376" s="275"/>
      <c r="H376" s="268" t="e">
        <f t="shared" si="12"/>
        <v>#DIV/0!</v>
      </c>
    </row>
    <row r="377" spans="1:8" x14ac:dyDescent="0.2">
      <c r="A377" s="11"/>
      <c r="B377" s="11">
        <v>4357</v>
      </c>
      <c r="C377" s="11">
        <v>2229</v>
      </c>
      <c r="D377" s="11" t="s">
        <v>676</v>
      </c>
      <c r="E377" s="53">
        <v>0</v>
      </c>
      <c r="F377" s="274">
        <v>7868.7</v>
      </c>
      <c r="G377" s="275">
        <v>7868.7</v>
      </c>
      <c r="H377" s="268">
        <f t="shared" si="12"/>
        <v>100</v>
      </c>
    </row>
    <row r="378" spans="1:8" ht="17.100000000000001" hidden="1" customHeight="1" x14ac:dyDescent="0.2">
      <c r="A378" s="11"/>
      <c r="B378" s="11">
        <v>4359</v>
      </c>
      <c r="C378" s="11">
        <v>2122</v>
      </c>
      <c r="D378" s="11" t="s">
        <v>303</v>
      </c>
      <c r="E378" s="53"/>
      <c r="F378" s="274"/>
      <c r="G378" s="112"/>
      <c r="H378" s="268" t="e">
        <f t="shared" si="12"/>
        <v>#DIV/0!</v>
      </c>
    </row>
    <row r="379" spans="1:8" ht="17.25" customHeight="1" x14ac:dyDescent="0.2">
      <c r="A379" s="11"/>
      <c r="B379" s="11">
        <v>4359</v>
      </c>
      <c r="C379" s="11">
        <v>2229</v>
      </c>
      <c r="D379" s="11" t="s">
        <v>677</v>
      </c>
      <c r="E379" s="53">
        <v>0</v>
      </c>
      <c r="F379" s="274">
        <v>974.9</v>
      </c>
      <c r="G379" s="275">
        <v>974.9</v>
      </c>
      <c r="H379" s="268">
        <f t="shared" si="12"/>
        <v>100</v>
      </c>
    </row>
    <row r="380" spans="1:8" hidden="1" x14ac:dyDescent="0.2">
      <c r="A380" s="11"/>
      <c r="B380" s="11">
        <v>5269</v>
      </c>
      <c r="C380" s="11">
        <v>2321</v>
      </c>
      <c r="D380" s="11" t="s">
        <v>496</v>
      </c>
      <c r="E380" s="53"/>
      <c r="F380" s="274"/>
      <c r="G380" s="112"/>
      <c r="H380" s="268" t="e">
        <f t="shared" si="12"/>
        <v>#DIV/0!</v>
      </c>
    </row>
    <row r="381" spans="1:8" ht="15.6" customHeight="1" x14ac:dyDescent="0.2">
      <c r="A381" s="11"/>
      <c r="B381" s="11">
        <v>6171</v>
      </c>
      <c r="C381" s="11">
        <v>2212</v>
      </c>
      <c r="D381" s="11" t="s">
        <v>215</v>
      </c>
      <c r="E381" s="53">
        <v>0</v>
      </c>
      <c r="F381" s="274">
        <v>0</v>
      </c>
      <c r="G381" s="112">
        <v>1.6</v>
      </c>
      <c r="H381" s="268" t="e">
        <f t="shared" si="12"/>
        <v>#DIV/0!</v>
      </c>
    </row>
    <row r="382" spans="1:8" ht="15.6" hidden="1" customHeight="1" x14ac:dyDescent="0.2">
      <c r="A382" s="11"/>
      <c r="B382" s="11">
        <v>6171</v>
      </c>
      <c r="C382" s="11">
        <v>2310</v>
      </c>
      <c r="D382" s="11" t="s">
        <v>405</v>
      </c>
      <c r="E382" s="53"/>
      <c r="F382" s="274"/>
      <c r="G382" s="112"/>
      <c r="H382" s="268" t="e">
        <f t="shared" si="12"/>
        <v>#DIV/0!</v>
      </c>
    </row>
    <row r="383" spans="1:8" ht="15.6" hidden="1" customHeight="1" x14ac:dyDescent="0.2">
      <c r="A383" s="11"/>
      <c r="B383" s="11">
        <v>6171</v>
      </c>
      <c r="C383" s="11">
        <v>2324</v>
      </c>
      <c r="D383" s="11" t="s">
        <v>216</v>
      </c>
      <c r="E383" s="53"/>
      <c r="F383" s="274"/>
      <c r="G383" s="112"/>
      <c r="H383" s="268" t="e">
        <f t="shared" si="12"/>
        <v>#DIV/0!</v>
      </c>
    </row>
    <row r="384" spans="1:8" ht="15.6" customHeight="1" x14ac:dyDescent="0.2">
      <c r="A384" s="11"/>
      <c r="B384" s="11">
        <v>6171</v>
      </c>
      <c r="C384" s="11">
        <v>2329</v>
      </c>
      <c r="D384" s="11" t="s">
        <v>465</v>
      </c>
      <c r="E384" s="53">
        <v>0</v>
      </c>
      <c r="F384" s="274">
        <v>0</v>
      </c>
      <c r="G384" s="112">
        <v>0</v>
      </c>
      <c r="H384" s="268" t="e">
        <f t="shared" si="12"/>
        <v>#DIV/0!</v>
      </c>
    </row>
    <row r="385" spans="1:8" hidden="1" x14ac:dyDescent="0.2">
      <c r="A385" s="11"/>
      <c r="B385" s="11">
        <v>6171</v>
      </c>
      <c r="C385" s="11">
        <v>3121</v>
      </c>
      <c r="D385" s="11" t="s">
        <v>472</v>
      </c>
      <c r="E385" s="53"/>
      <c r="F385" s="274"/>
      <c r="G385" s="112"/>
      <c r="H385" s="268" t="e">
        <f t="shared" si="12"/>
        <v>#DIV/0!</v>
      </c>
    </row>
    <row r="386" spans="1:8" ht="15.6" customHeight="1" x14ac:dyDescent="0.2">
      <c r="A386" s="11"/>
      <c r="B386" s="11">
        <v>6310</v>
      </c>
      <c r="C386" s="11">
        <v>2141</v>
      </c>
      <c r="D386" s="11" t="s">
        <v>219</v>
      </c>
      <c r="E386" s="53">
        <v>4000</v>
      </c>
      <c r="F386" s="274">
        <v>4000</v>
      </c>
      <c r="G386" s="112">
        <v>855.4</v>
      </c>
      <c r="H386" s="268">
        <f t="shared" si="12"/>
        <v>21.384999999999998</v>
      </c>
    </row>
    <row r="387" spans="1:8" hidden="1" x14ac:dyDescent="0.2">
      <c r="A387" s="11"/>
      <c r="B387" s="11">
        <v>6310</v>
      </c>
      <c r="C387" s="11">
        <v>2324</v>
      </c>
      <c r="D387" s="11" t="s">
        <v>34</v>
      </c>
      <c r="E387" s="53"/>
      <c r="F387" s="274"/>
      <c r="G387" s="112"/>
      <c r="H387" s="268" t="e">
        <f t="shared" si="12"/>
        <v>#DIV/0!</v>
      </c>
    </row>
    <row r="388" spans="1:8" hidden="1" x14ac:dyDescent="0.2">
      <c r="A388" s="11"/>
      <c r="B388" s="11">
        <v>6310</v>
      </c>
      <c r="C388" s="11">
        <v>2142</v>
      </c>
      <c r="D388" s="11" t="s">
        <v>217</v>
      </c>
      <c r="E388" s="53"/>
      <c r="F388" s="274"/>
      <c r="G388" s="112"/>
      <c r="H388" s="268" t="e">
        <f t="shared" si="12"/>
        <v>#DIV/0!</v>
      </c>
    </row>
    <row r="389" spans="1:8" hidden="1" x14ac:dyDescent="0.2">
      <c r="A389" s="11"/>
      <c r="B389" s="11">
        <v>6310</v>
      </c>
      <c r="C389" s="11">
        <v>2143</v>
      </c>
      <c r="D389" s="11" t="s">
        <v>33</v>
      </c>
      <c r="E389" s="53"/>
      <c r="F389" s="274"/>
      <c r="G389" s="112"/>
      <c r="H389" s="268" t="e">
        <f t="shared" si="12"/>
        <v>#DIV/0!</v>
      </c>
    </row>
    <row r="390" spans="1:8" hidden="1" x14ac:dyDescent="0.2">
      <c r="A390" s="11"/>
      <c r="B390" s="11">
        <v>6310</v>
      </c>
      <c r="C390" s="11">
        <v>2329</v>
      </c>
      <c r="D390" s="11" t="s">
        <v>32</v>
      </c>
      <c r="E390" s="53"/>
      <c r="F390" s="274"/>
      <c r="G390" s="112"/>
      <c r="H390" s="268" t="e">
        <f t="shared" si="12"/>
        <v>#DIV/0!</v>
      </c>
    </row>
    <row r="391" spans="1:8" hidden="1" x14ac:dyDescent="0.2">
      <c r="A391" s="11"/>
      <c r="B391" s="11">
        <v>6330</v>
      </c>
      <c r="C391" s="11">
        <v>4131</v>
      </c>
      <c r="D391" s="11" t="s">
        <v>629</v>
      </c>
      <c r="E391" s="53"/>
      <c r="F391" s="274"/>
      <c r="G391" s="275"/>
      <c r="H391" s="268" t="e">
        <f t="shared" si="12"/>
        <v>#DIV/0!</v>
      </c>
    </row>
    <row r="392" spans="1:8" x14ac:dyDescent="0.2">
      <c r="A392" s="11"/>
      <c r="B392" s="11">
        <v>6330</v>
      </c>
      <c r="C392" s="11">
        <v>4132</v>
      </c>
      <c r="D392" s="11" t="s">
        <v>31</v>
      </c>
      <c r="E392" s="53">
        <v>0</v>
      </c>
      <c r="F392" s="274">
        <v>0</v>
      </c>
      <c r="G392" s="112">
        <v>855</v>
      </c>
      <c r="H392" s="268" t="e">
        <f t="shared" si="12"/>
        <v>#DIV/0!</v>
      </c>
    </row>
    <row r="393" spans="1:8" hidden="1" x14ac:dyDescent="0.2">
      <c r="A393" s="11"/>
      <c r="B393" s="11">
        <v>6402</v>
      </c>
      <c r="C393" s="11">
        <v>2229</v>
      </c>
      <c r="D393" s="11" t="s">
        <v>436</v>
      </c>
      <c r="E393" s="53"/>
      <c r="F393" s="274"/>
      <c r="G393" s="112"/>
      <c r="H393" s="268" t="e">
        <f t="shared" si="12"/>
        <v>#DIV/0!</v>
      </c>
    </row>
    <row r="394" spans="1:8" ht="15.75" thickBot="1" x14ac:dyDescent="0.25">
      <c r="A394" s="11"/>
      <c r="B394" s="11">
        <v>6409</v>
      </c>
      <c r="C394" s="11">
        <v>2328</v>
      </c>
      <c r="D394" s="11" t="s">
        <v>218</v>
      </c>
      <c r="E394" s="53">
        <v>0</v>
      </c>
      <c r="F394" s="274">
        <v>0</v>
      </c>
      <c r="G394" s="112">
        <v>142.69999999999999</v>
      </c>
      <c r="H394" s="268" t="e">
        <f t="shared" si="12"/>
        <v>#DIV/0!</v>
      </c>
    </row>
    <row r="395" spans="1:8" ht="15.75" hidden="1" thickBot="1" x14ac:dyDescent="0.25">
      <c r="A395" s="29"/>
      <c r="B395" s="11">
        <v>6402</v>
      </c>
      <c r="C395" s="11">
        <v>2229</v>
      </c>
      <c r="D395" s="11" t="s">
        <v>60</v>
      </c>
      <c r="E395" s="53">
        <v>0</v>
      </c>
      <c r="F395" s="180">
        <v>0</v>
      </c>
      <c r="G395" s="112">
        <v>0</v>
      </c>
      <c r="H395" s="268" t="e">
        <f t="shared" si="12"/>
        <v>#DIV/0!</v>
      </c>
    </row>
    <row r="396" spans="1:8" ht="15.75" hidden="1" thickBot="1" x14ac:dyDescent="0.25">
      <c r="A396" s="29"/>
      <c r="B396" s="11">
        <v>6409</v>
      </c>
      <c r="C396" s="11">
        <v>2328</v>
      </c>
      <c r="D396" s="11" t="s">
        <v>359</v>
      </c>
      <c r="E396" s="53">
        <v>0</v>
      </c>
      <c r="F396" s="180">
        <v>0</v>
      </c>
      <c r="G396" s="112">
        <v>0</v>
      </c>
      <c r="H396" s="268" t="e">
        <f t="shared" si="12"/>
        <v>#DIV/0!</v>
      </c>
    </row>
    <row r="397" spans="1:8" ht="15.75" hidden="1" thickBot="1" x14ac:dyDescent="0.25">
      <c r="A397" s="29"/>
      <c r="B397" s="29">
        <v>6409</v>
      </c>
      <c r="C397" s="29">
        <v>2329</v>
      </c>
      <c r="D397" s="29" t="s">
        <v>19</v>
      </c>
      <c r="E397" s="54">
        <v>0</v>
      </c>
      <c r="F397" s="182">
        <v>0</v>
      </c>
      <c r="G397" s="117">
        <v>0</v>
      </c>
      <c r="H397" s="268" t="e">
        <f t="shared" si="12"/>
        <v>#DIV/0!</v>
      </c>
    </row>
    <row r="398" spans="1:8" s="6" customFormat="1" ht="21.75" customHeight="1" thickTop="1" thickBot="1" x14ac:dyDescent="0.3">
      <c r="A398" s="37"/>
      <c r="B398" s="37"/>
      <c r="C398" s="37"/>
      <c r="D398" s="36" t="s">
        <v>30</v>
      </c>
      <c r="E398" s="87">
        <f t="shared" ref="E398:G398" si="13">SUM(E293:E397)</f>
        <v>654520</v>
      </c>
      <c r="F398" s="183">
        <f t="shared" si="13"/>
        <v>704584.8</v>
      </c>
      <c r="G398" s="202">
        <f t="shared" si="13"/>
        <v>285071.3000000001</v>
      </c>
      <c r="H398" s="268">
        <f t="shared" si="12"/>
        <v>40.459473437405983</v>
      </c>
    </row>
    <row r="399" spans="1:8" ht="15" customHeight="1" x14ac:dyDescent="0.25">
      <c r="A399" s="7"/>
      <c r="B399" s="7"/>
      <c r="C399" s="7"/>
      <c r="D399" s="8"/>
      <c r="E399" s="195"/>
      <c r="F399" s="195"/>
    </row>
    <row r="400" spans="1:8" ht="0.75" customHeight="1" thickBot="1" x14ac:dyDescent="0.25">
      <c r="A400" s="6"/>
      <c r="B400" s="7"/>
      <c r="C400" s="7"/>
      <c r="D400" s="7"/>
      <c r="E400" s="55"/>
      <c r="F400" s="55"/>
    </row>
    <row r="401" spans="1:8" ht="15.75" hidden="1" thickBot="1" x14ac:dyDescent="0.25">
      <c r="A401" s="6"/>
      <c r="B401" s="7"/>
      <c r="C401" s="7"/>
      <c r="D401" s="7"/>
      <c r="E401" s="55"/>
      <c r="F401" s="55"/>
    </row>
    <row r="402" spans="1:8" ht="15" hidden="1" customHeight="1" thickBot="1" x14ac:dyDescent="0.25">
      <c r="A402" s="6"/>
      <c r="B402" s="7"/>
      <c r="C402" s="7"/>
      <c r="D402" s="7"/>
      <c r="E402" s="55"/>
      <c r="F402" s="55"/>
    </row>
    <row r="403" spans="1:8" ht="15.75" x14ac:dyDescent="0.25">
      <c r="A403" s="22" t="s">
        <v>14</v>
      </c>
      <c r="B403" s="22" t="s">
        <v>388</v>
      </c>
      <c r="C403" s="22" t="s">
        <v>389</v>
      </c>
      <c r="D403" s="21" t="s">
        <v>12</v>
      </c>
      <c r="E403" s="20" t="s">
        <v>11</v>
      </c>
      <c r="F403" s="20" t="s">
        <v>11</v>
      </c>
      <c r="G403" s="20" t="s">
        <v>0</v>
      </c>
      <c r="H403" s="113" t="s">
        <v>334</v>
      </c>
    </row>
    <row r="404" spans="1:8" ht="15.75" customHeight="1" thickBot="1" x14ac:dyDescent="0.3">
      <c r="A404" s="19"/>
      <c r="B404" s="19"/>
      <c r="C404" s="19"/>
      <c r="D404" s="18"/>
      <c r="E404" s="188" t="s">
        <v>10</v>
      </c>
      <c r="F404" s="190" t="s">
        <v>9</v>
      </c>
      <c r="G404" s="215" t="s">
        <v>667</v>
      </c>
      <c r="H404" s="119" t="s">
        <v>335</v>
      </c>
    </row>
    <row r="405" spans="1:8" ht="16.5" customHeight="1" thickTop="1" x14ac:dyDescent="0.25">
      <c r="A405" s="27">
        <v>120</v>
      </c>
      <c r="B405" s="27"/>
      <c r="C405" s="27"/>
      <c r="D405" s="30" t="s">
        <v>29</v>
      </c>
      <c r="E405" s="52"/>
      <c r="F405" s="191"/>
      <c r="G405" s="203"/>
      <c r="H405" s="123"/>
    </row>
    <row r="406" spans="1:8" ht="16.5" customHeight="1" x14ac:dyDescent="0.25">
      <c r="A406" s="17"/>
      <c r="B406" s="30"/>
      <c r="C406" s="30"/>
      <c r="D406" s="30"/>
      <c r="E406" s="53"/>
      <c r="F406" s="180"/>
      <c r="G406" s="201"/>
      <c r="H406" s="115"/>
    </row>
    <row r="407" spans="1:8" ht="15.6" hidden="1" customHeight="1" x14ac:dyDescent="0.2">
      <c r="A407" s="11"/>
      <c r="B407" s="11"/>
      <c r="C407" s="11">
        <v>1361</v>
      </c>
      <c r="D407" s="11" t="s">
        <v>28</v>
      </c>
      <c r="E407" s="214">
        <v>0</v>
      </c>
      <c r="F407" s="194">
        <v>0</v>
      </c>
      <c r="G407" s="112"/>
      <c r="H407" s="111" t="e">
        <f>(#REF!/F407)*100</f>
        <v>#REF!</v>
      </c>
    </row>
    <row r="408" spans="1:8" hidden="1" x14ac:dyDescent="0.2">
      <c r="A408" s="11">
        <v>90002</v>
      </c>
      <c r="B408" s="11"/>
      <c r="C408" s="11">
        <v>4113</v>
      </c>
      <c r="D408" s="11" t="s">
        <v>585</v>
      </c>
      <c r="E408" s="214"/>
      <c r="F408" s="194"/>
      <c r="G408" s="269"/>
      <c r="H408" s="268" t="e">
        <f>(#REF!/F408)*100</f>
        <v>#REF!</v>
      </c>
    </row>
    <row r="409" spans="1:8" ht="15.6" hidden="1" customHeight="1" x14ac:dyDescent="0.2">
      <c r="A409" s="267" t="s">
        <v>529</v>
      </c>
      <c r="B409" s="11"/>
      <c r="C409" s="11">
        <v>4116</v>
      </c>
      <c r="D409" s="31" t="s">
        <v>604</v>
      </c>
      <c r="E409" s="214">
        <v>0</v>
      </c>
      <c r="F409" s="194">
        <v>0</v>
      </c>
      <c r="G409" s="112"/>
      <c r="H409" s="111" t="e">
        <f>(#REF!/F409)*100</f>
        <v>#REF!</v>
      </c>
    </row>
    <row r="410" spans="1:8" ht="15.6" hidden="1" customHeight="1" x14ac:dyDescent="0.2">
      <c r="A410" s="267" t="s">
        <v>528</v>
      </c>
      <c r="B410" s="11"/>
      <c r="C410" s="11">
        <v>4116</v>
      </c>
      <c r="D410" s="31" t="s">
        <v>605</v>
      </c>
      <c r="E410" s="214"/>
      <c r="F410" s="194"/>
      <c r="G410" s="112"/>
      <c r="H410" s="111" t="e">
        <f>(#REF!/F410)*100</f>
        <v>#REF!</v>
      </c>
    </row>
    <row r="411" spans="1:8" ht="15" hidden="1" customHeight="1" x14ac:dyDescent="0.25">
      <c r="A411" s="264" t="s">
        <v>531</v>
      </c>
      <c r="B411" s="27"/>
      <c r="C411" s="45">
        <v>4116</v>
      </c>
      <c r="D411" s="31" t="s">
        <v>530</v>
      </c>
      <c r="E411" s="214"/>
      <c r="F411" s="194"/>
      <c r="G411" s="112"/>
      <c r="H411" s="111" t="e">
        <f>(#REF!/F411)*100</f>
        <v>#REF!</v>
      </c>
    </row>
    <row r="412" spans="1:8" ht="15" customHeight="1" x14ac:dyDescent="0.25">
      <c r="A412" s="264" t="s">
        <v>599</v>
      </c>
      <c r="B412" s="27"/>
      <c r="C412" s="45">
        <v>4116</v>
      </c>
      <c r="D412" s="31" t="s">
        <v>530</v>
      </c>
      <c r="E412" s="214">
        <v>800</v>
      </c>
      <c r="F412" s="194">
        <v>800</v>
      </c>
      <c r="G412" s="269">
        <v>557.5</v>
      </c>
      <c r="H412" s="268">
        <f t="shared" ref="H412:H472" si="14">(G412/F412)*100</f>
        <v>69.6875</v>
      </c>
    </row>
    <row r="413" spans="1:8" ht="15" hidden="1" customHeight="1" x14ac:dyDescent="0.25">
      <c r="A413" s="264" t="s">
        <v>537</v>
      </c>
      <c r="B413" s="27"/>
      <c r="C413" s="45">
        <v>4116</v>
      </c>
      <c r="D413" s="31" t="s">
        <v>539</v>
      </c>
      <c r="E413" s="214"/>
      <c r="F413" s="194"/>
      <c r="G413" s="112"/>
      <c r="H413" s="268" t="e">
        <f t="shared" si="14"/>
        <v>#DIV/0!</v>
      </c>
    </row>
    <row r="414" spans="1:8" ht="15" hidden="1" customHeight="1" x14ac:dyDescent="0.25">
      <c r="A414" s="264" t="s">
        <v>632</v>
      </c>
      <c r="B414" s="27"/>
      <c r="C414" s="45">
        <v>4116</v>
      </c>
      <c r="D414" s="31" t="s">
        <v>633</v>
      </c>
      <c r="E414" s="214"/>
      <c r="F414" s="194"/>
      <c r="G414" s="275"/>
      <c r="H414" s="268" t="e">
        <f t="shared" si="14"/>
        <v>#DIV/0!</v>
      </c>
    </row>
    <row r="415" spans="1:8" ht="15" hidden="1" customHeight="1" x14ac:dyDescent="0.25">
      <c r="A415" s="264">
        <v>332</v>
      </c>
      <c r="B415" s="27"/>
      <c r="C415" s="45">
        <v>4122</v>
      </c>
      <c r="D415" s="31" t="s">
        <v>645</v>
      </c>
      <c r="E415" s="214"/>
      <c r="F415" s="194"/>
      <c r="G415" s="112"/>
      <c r="H415" s="268" t="e">
        <f t="shared" si="14"/>
        <v>#DIV/0!</v>
      </c>
    </row>
    <row r="416" spans="1:8" ht="15" hidden="1" customHeight="1" x14ac:dyDescent="0.25">
      <c r="A416" s="264">
        <v>342</v>
      </c>
      <c r="B416" s="27"/>
      <c r="C416" s="45">
        <v>4122</v>
      </c>
      <c r="D416" s="31" t="s">
        <v>646</v>
      </c>
      <c r="E416" s="214"/>
      <c r="F416" s="194"/>
      <c r="G416" s="112"/>
      <c r="H416" s="268" t="e">
        <f t="shared" si="14"/>
        <v>#DIV/0!</v>
      </c>
    </row>
    <row r="417" spans="1:8" ht="15" hidden="1" customHeight="1" x14ac:dyDescent="0.25">
      <c r="A417" s="264" t="s">
        <v>644</v>
      </c>
      <c r="B417" s="27"/>
      <c r="C417" s="45">
        <v>4122</v>
      </c>
      <c r="D417" s="31" t="s">
        <v>647</v>
      </c>
      <c r="E417" s="214"/>
      <c r="F417" s="194"/>
      <c r="G417" s="275"/>
      <c r="H417" s="268" t="e">
        <f t="shared" si="14"/>
        <v>#DIV/0!</v>
      </c>
    </row>
    <row r="418" spans="1:8" ht="15.75" hidden="1" customHeight="1" x14ac:dyDescent="0.25">
      <c r="A418" s="264" t="s">
        <v>600</v>
      </c>
      <c r="B418" s="27"/>
      <c r="C418" s="45">
        <v>4152</v>
      </c>
      <c r="D418" s="31" t="s">
        <v>626</v>
      </c>
      <c r="E418" s="214"/>
      <c r="F418" s="194"/>
      <c r="G418" s="112"/>
      <c r="H418" s="268" t="e">
        <f t="shared" si="14"/>
        <v>#DIV/0!</v>
      </c>
    </row>
    <row r="419" spans="1:8" ht="15" hidden="1" customHeight="1" x14ac:dyDescent="0.25">
      <c r="A419" s="264" t="s">
        <v>536</v>
      </c>
      <c r="B419" s="27"/>
      <c r="C419" s="45">
        <v>4116</v>
      </c>
      <c r="D419" s="31" t="s">
        <v>538</v>
      </c>
      <c r="E419" s="214"/>
      <c r="F419" s="194"/>
      <c r="G419" s="112"/>
      <c r="H419" s="268" t="e">
        <f t="shared" si="14"/>
        <v>#DIV/0!</v>
      </c>
    </row>
    <row r="420" spans="1:8" ht="15" hidden="1" customHeight="1" x14ac:dyDescent="0.25">
      <c r="A420" s="264" t="s">
        <v>536</v>
      </c>
      <c r="B420" s="27"/>
      <c r="C420" s="45">
        <v>4116</v>
      </c>
      <c r="D420" s="31" t="s">
        <v>574</v>
      </c>
      <c r="E420" s="214"/>
      <c r="F420" s="194"/>
      <c r="G420" s="269"/>
      <c r="H420" s="268" t="e">
        <f t="shared" si="14"/>
        <v>#DIV/0!</v>
      </c>
    </row>
    <row r="421" spans="1:8" ht="15" hidden="1" customHeight="1" x14ac:dyDescent="0.25">
      <c r="A421" s="264" t="s">
        <v>536</v>
      </c>
      <c r="B421" s="27"/>
      <c r="C421" s="45">
        <v>4116</v>
      </c>
      <c r="D421" s="31" t="s">
        <v>575</v>
      </c>
      <c r="E421" s="214"/>
      <c r="F421" s="194"/>
      <c r="G421" s="269"/>
      <c r="H421" s="268" t="e">
        <f t="shared" si="14"/>
        <v>#DIV/0!</v>
      </c>
    </row>
    <row r="422" spans="1:8" ht="15" hidden="1" customHeight="1" x14ac:dyDescent="0.25">
      <c r="A422" s="264" t="s">
        <v>659</v>
      </c>
      <c r="B422" s="27"/>
      <c r="C422" s="45">
        <v>4213</v>
      </c>
      <c r="D422" s="44" t="s">
        <v>660</v>
      </c>
      <c r="E422" s="214"/>
      <c r="F422" s="194"/>
      <c r="G422" s="112"/>
      <c r="H422" s="268" t="e">
        <f t="shared" si="14"/>
        <v>#DIV/0!</v>
      </c>
    </row>
    <row r="423" spans="1:8" ht="15" hidden="1" customHeight="1" x14ac:dyDescent="0.25">
      <c r="A423" s="264" t="s">
        <v>532</v>
      </c>
      <c r="B423" s="27"/>
      <c r="C423" s="45">
        <v>4213</v>
      </c>
      <c r="D423" s="44" t="s">
        <v>533</v>
      </c>
      <c r="E423" s="214"/>
      <c r="F423" s="194"/>
      <c r="G423" s="112"/>
      <c r="H423" s="268" t="e">
        <f t="shared" si="14"/>
        <v>#DIV/0!</v>
      </c>
    </row>
    <row r="424" spans="1:8" ht="15" hidden="1" customHeight="1" x14ac:dyDescent="0.25">
      <c r="A424" s="264" t="s">
        <v>532</v>
      </c>
      <c r="B424" s="27"/>
      <c r="C424" s="45">
        <v>4213</v>
      </c>
      <c r="D424" s="44" t="s">
        <v>534</v>
      </c>
      <c r="E424" s="214"/>
      <c r="F424" s="194"/>
      <c r="G424" s="112"/>
      <c r="H424" s="268" t="e">
        <f t="shared" si="14"/>
        <v>#DIV/0!</v>
      </c>
    </row>
    <row r="425" spans="1:8" ht="17.25" hidden="1" customHeight="1" x14ac:dyDescent="0.25">
      <c r="A425" s="264" t="s">
        <v>573</v>
      </c>
      <c r="B425" s="27"/>
      <c r="C425" s="45">
        <v>4213</v>
      </c>
      <c r="D425" s="44" t="s">
        <v>579</v>
      </c>
      <c r="E425" s="214"/>
      <c r="F425" s="194"/>
      <c r="G425" s="269"/>
      <c r="H425" s="268" t="e">
        <f t="shared" si="14"/>
        <v>#DIV/0!</v>
      </c>
    </row>
    <row r="426" spans="1:8" ht="17.25" hidden="1" customHeight="1" x14ac:dyDescent="0.25">
      <c r="A426" s="264">
        <v>90992</v>
      </c>
      <c r="B426" s="27"/>
      <c r="C426" s="45">
        <v>4213</v>
      </c>
      <c r="D426" s="44" t="s">
        <v>318</v>
      </c>
      <c r="E426" s="214"/>
      <c r="F426" s="194"/>
      <c r="G426" s="112"/>
      <c r="H426" s="268" t="e">
        <f t="shared" si="14"/>
        <v>#DIV/0!</v>
      </c>
    </row>
    <row r="427" spans="1:8" ht="15" hidden="1" customHeight="1" x14ac:dyDescent="0.25">
      <c r="A427" s="266" t="s">
        <v>618</v>
      </c>
      <c r="B427" s="17"/>
      <c r="C427" s="45">
        <v>4216</v>
      </c>
      <c r="D427" s="44" t="s">
        <v>614</v>
      </c>
      <c r="E427" s="214"/>
      <c r="F427" s="194"/>
      <c r="G427" s="275"/>
      <c r="H427" s="268" t="e">
        <f t="shared" si="14"/>
        <v>#DIV/0!</v>
      </c>
    </row>
    <row r="428" spans="1:8" ht="15" hidden="1" customHeight="1" x14ac:dyDescent="0.25">
      <c r="A428" s="266" t="s">
        <v>618</v>
      </c>
      <c r="B428" s="17"/>
      <c r="C428" s="45">
        <v>4216</v>
      </c>
      <c r="D428" s="44" t="s">
        <v>615</v>
      </c>
      <c r="E428" s="214"/>
      <c r="F428" s="194"/>
      <c r="G428" s="275"/>
      <c r="H428" s="268" t="e">
        <f t="shared" si="14"/>
        <v>#DIV/0!</v>
      </c>
    </row>
    <row r="429" spans="1:8" ht="15" hidden="1" customHeight="1" x14ac:dyDescent="0.25">
      <c r="A429" s="266" t="s">
        <v>618</v>
      </c>
      <c r="B429" s="17"/>
      <c r="C429" s="45">
        <v>4216</v>
      </c>
      <c r="D429" s="44" t="s">
        <v>616</v>
      </c>
      <c r="E429" s="214"/>
      <c r="F429" s="194"/>
      <c r="G429" s="275"/>
      <c r="H429" s="268" t="e">
        <f t="shared" si="14"/>
        <v>#DIV/0!</v>
      </c>
    </row>
    <row r="430" spans="1:8" ht="15" hidden="1" customHeight="1" x14ac:dyDescent="0.25">
      <c r="A430" s="266" t="s">
        <v>618</v>
      </c>
      <c r="B430" s="17"/>
      <c r="C430" s="45">
        <v>4216</v>
      </c>
      <c r="D430" s="44" t="s">
        <v>617</v>
      </c>
      <c r="E430" s="214"/>
      <c r="F430" s="194"/>
      <c r="G430" s="275"/>
      <c r="H430" s="268" t="e">
        <f t="shared" si="14"/>
        <v>#DIV/0!</v>
      </c>
    </row>
    <row r="431" spans="1:8" ht="15" hidden="1" customHeight="1" x14ac:dyDescent="0.25">
      <c r="A431" s="266" t="s">
        <v>540</v>
      </c>
      <c r="B431" s="17"/>
      <c r="C431" s="45">
        <v>4216</v>
      </c>
      <c r="D431" s="44" t="s">
        <v>541</v>
      </c>
      <c r="E431" s="214"/>
      <c r="F431" s="194"/>
      <c r="G431" s="112"/>
      <c r="H431" s="268" t="e">
        <f t="shared" si="14"/>
        <v>#DIV/0!</v>
      </c>
    </row>
    <row r="432" spans="1:8" ht="15" hidden="1" customHeight="1" x14ac:dyDescent="0.25">
      <c r="A432" s="266" t="s">
        <v>535</v>
      </c>
      <c r="B432" s="17"/>
      <c r="C432" s="45">
        <v>4216</v>
      </c>
      <c r="D432" s="44" t="s">
        <v>541</v>
      </c>
      <c r="E432" s="214"/>
      <c r="F432" s="194"/>
      <c r="G432" s="112"/>
      <c r="H432" s="268" t="e">
        <f t="shared" si="14"/>
        <v>#DIV/0!</v>
      </c>
    </row>
    <row r="433" spans="1:8" ht="15" hidden="1" customHeight="1" x14ac:dyDescent="0.2">
      <c r="A433" s="265" t="s">
        <v>535</v>
      </c>
      <c r="B433" s="41"/>
      <c r="C433" s="39">
        <v>4216</v>
      </c>
      <c r="D433" s="44" t="s">
        <v>542</v>
      </c>
      <c r="E433" s="214"/>
      <c r="F433" s="194"/>
      <c r="G433" s="112"/>
      <c r="H433" s="268" t="e">
        <f t="shared" si="14"/>
        <v>#DIV/0!</v>
      </c>
    </row>
    <row r="434" spans="1:8" ht="16.5" hidden="1" customHeight="1" x14ac:dyDescent="0.2">
      <c r="A434" s="42">
        <v>17016</v>
      </c>
      <c r="B434" s="41"/>
      <c r="C434" s="39">
        <v>4216</v>
      </c>
      <c r="D434" s="44" t="s">
        <v>542</v>
      </c>
      <c r="E434" s="214"/>
      <c r="F434" s="194"/>
      <c r="G434" s="269"/>
      <c r="H434" s="268" t="e">
        <f t="shared" si="14"/>
        <v>#DIV/0!</v>
      </c>
    </row>
    <row r="435" spans="1:8" ht="15" hidden="1" customHeight="1" x14ac:dyDescent="0.2">
      <c r="A435" s="265">
        <v>13419</v>
      </c>
      <c r="B435" s="41"/>
      <c r="C435" s="39">
        <v>4216</v>
      </c>
      <c r="D435" s="44" t="s">
        <v>372</v>
      </c>
      <c r="E435" s="214"/>
      <c r="F435" s="194"/>
      <c r="G435" s="112"/>
      <c r="H435" s="268" t="e">
        <f t="shared" si="14"/>
        <v>#DIV/0!</v>
      </c>
    </row>
    <row r="436" spans="1:8" ht="15" hidden="1" customHeight="1" x14ac:dyDescent="0.2">
      <c r="A436" s="265">
        <v>13501</v>
      </c>
      <c r="B436" s="41"/>
      <c r="C436" s="39">
        <v>4216</v>
      </c>
      <c r="D436" s="44" t="s">
        <v>372</v>
      </c>
      <c r="E436" s="214"/>
      <c r="F436" s="194"/>
      <c r="G436" s="112"/>
      <c r="H436" s="268" t="e">
        <f t="shared" si="14"/>
        <v>#DIV/0!</v>
      </c>
    </row>
    <row r="437" spans="1:8" ht="15" hidden="1" customHeight="1" x14ac:dyDescent="0.2">
      <c r="A437" s="265"/>
      <c r="B437" s="41"/>
      <c r="C437" s="39">
        <v>4152</v>
      </c>
      <c r="D437" s="44" t="s">
        <v>320</v>
      </c>
      <c r="E437" s="214"/>
      <c r="F437" s="194"/>
      <c r="G437" s="112"/>
      <c r="H437" s="268" t="e">
        <f t="shared" si="14"/>
        <v>#DIV/0!</v>
      </c>
    </row>
    <row r="438" spans="1:8" ht="15" hidden="1" customHeight="1" x14ac:dyDescent="0.2">
      <c r="A438" s="265"/>
      <c r="B438" s="41"/>
      <c r="C438" s="39">
        <v>4232</v>
      </c>
      <c r="D438" s="44" t="s">
        <v>319</v>
      </c>
      <c r="E438" s="214"/>
      <c r="F438" s="194"/>
      <c r="G438" s="112"/>
      <c r="H438" s="268" t="e">
        <f t="shared" si="14"/>
        <v>#DIV/0!</v>
      </c>
    </row>
    <row r="439" spans="1:8" ht="15" customHeight="1" x14ac:dyDescent="0.2">
      <c r="A439" s="265"/>
      <c r="B439" s="41"/>
      <c r="C439" s="39">
        <v>4216</v>
      </c>
      <c r="D439" s="44" t="s">
        <v>678</v>
      </c>
      <c r="E439" s="214">
        <v>61561</v>
      </c>
      <c r="F439" s="194">
        <v>0</v>
      </c>
      <c r="G439" s="275">
        <v>0</v>
      </c>
      <c r="H439" s="268" t="e">
        <f t="shared" si="14"/>
        <v>#DIV/0!</v>
      </c>
    </row>
    <row r="440" spans="1:8" ht="15" hidden="1" customHeight="1" x14ac:dyDescent="0.2">
      <c r="A440" s="265" t="s">
        <v>634</v>
      </c>
      <c r="B440" s="41"/>
      <c r="C440" s="39">
        <v>4216</v>
      </c>
      <c r="D440" s="44" t="s">
        <v>648</v>
      </c>
      <c r="E440" s="214"/>
      <c r="F440" s="194"/>
      <c r="G440" s="112"/>
      <c r="H440" s="268" t="e">
        <f t="shared" si="14"/>
        <v>#DIV/0!</v>
      </c>
    </row>
    <row r="441" spans="1:8" ht="15" customHeight="1" x14ac:dyDescent="0.2">
      <c r="A441" s="265" t="s">
        <v>655</v>
      </c>
      <c r="B441" s="41"/>
      <c r="C441" s="39">
        <v>4216</v>
      </c>
      <c r="D441" s="44" t="s">
        <v>654</v>
      </c>
      <c r="E441" s="214">
        <v>0</v>
      </c>
      <c r="F441" s="194">
        <v>4863.8999999999996</v>
      </c>
      <c r="G441" s="275">
        <v>4863.8999999999996</v>
      </c>
      <c r="H441" s="268">
        <f t="shared" si="14"/>
        <v>100</v>
      </c>
    </row>
    <row r="442" spans="1:8" ht="16.5" customHeight="1" x14ac:dyDescent="0.2">
      <c r="A442" s="11"/>
      <c r="B442" s="11">
        <v>1014</v>
      </c>
      <c r="C442" s="11">
        <v>2132</v>
      </c>
      <c r="D442" s="50" t="s">
        <v>270</v>
      </c>
      <c r="E442" s="214">
        <v>25</v>
      </c>
      <c r="F442" s="194">
        <v>25</v>
      </c>
      <c r="G442" s="112">
        <v>11</v>
      </c>
      <c r="H442" s="268">
        <f t="shared" si="14"/>
        <v>44</v>
      </c>
    </row>
    <row r="443" spans="1:8" ht="16.5" hidden="1" customHeight="1" x14ac:dyDescent="0.2">
      <c r="A443" s="42"/>
      <c r="B443" s="41">
        <v>2169</v>
      </c>
      <c r="C443" s="39">
        <v>2212</v>
      </c>
      <c r="D443" s="38" t="s">
        <v>527</v>
      </c>
      <c r="E443" s="214"/>
      <c r="F443" s="194"/>
      <c r="G443" s="112"/>
      <c r="H443" s="268" t="e">
        <f t="shared" si="14"/>
        <v>#DIV/0!</v>
      </c>
    </row>
    <row r="444" spans="1:8" ht="16.5" hidden="1" customHeight="1" x14ac:dyDescent="0.2">
      <c r="A444" s="42"/>
      <c r="B444" s="41">
        <v>2212</v>
      </c>
      <c r="C444" s="39">
        <v>2212</v>
      </c>
      <c r="D444" s="38" t="s">
        <v>313</v>
      </c>
      <c r="E444" s="214"/>
      <c r="F444" s="194"/>
      <c r="G444" s="112"/>
      <c r="H444" s="268" t="e">
        <f t="shared" si="14"/>
        <v>#DIV/0!</v>
      </c>
    </row>
    <row r="445" spans="1:8" ht="16.5" hidden="1" customHeight="1" x14ac:dyDescent="0.2">
      <c r="A445" s="40"/>
      <c r="B445" s="39">
        <v>2212</v>
      </c>
      <c r="C445" s="11">
        <v>2324</v>
      </c>
      <c r="D445" s="11" t="s">
        <v>314</v>
      </c>
      <c r="E445" s="214"/>
      <c r="F445" s="194"/>
      <c r="G445" s="112"/>
      <c r="H445" s="268" t="e">
        <f t="shared" si="14"/>
        <v>#DIV/0!</v>
      </c>
    </row>
    <row r="446" spans="1:8" ht="16.5" customHeight="1" x14ac:dyDescent="0.2">
      <c r="A446" s="40"/>
      <c r="B446" s="39">
        <v>2212</v>
      </c>
      <c r="C446" s="11">
        <v>3121</v>
      </c>
      <c r="D446" s="11" t="s">
        <v>680</v>
      </c>
      <c r="E446" s="214">
        <v>0</v>
      </c>
      <c r="F446" s="194">
        <v>1374.1</v>
      </c>
      <c r="G446" s="275">
        <v>1374.1</v>
      </c>
      <c r="H446" s="268">
        <f t="shared" si="14"/>
        <v>100</v>
      </c>
    </row>
    <row r="447" spans="1:8" ht="16.5" hidden="1" customHeight="1" x14ac:dyDescent="0.2">
      <c r="A447" s="40"/>
      <c r="B447" s="39">
        <v>2219</v>
      </c>
      <c r="C447" s="11">
        <v>2324</v>
      </c>
      <c r="D447" s="11" t="s">
        <v>409</v>
      </c>
      <c r="E447" s="214"/>
      <c r="F447" s="194"/>
      <c r="G447" s="112"/>
      <c r="H447" s="268" t="e">
        <f t="shared" si="14"/>
        <v>#DIV/0!</v>
      </c>
    </row>
    <row r="448" spans="1:8" ht="17.25" hidden="1" customHeight="1" x14ac:dyDescent="0.2">
      <c r="A448" s="10"/>
      <c r="B448" s="11">
        <v>2221</v>
      </c>
      <c r="C448" s="11">
        <v>2329</v>
      </c>
      <c r="D448" s="11" t="s">
        <v>399</v>
      </c>
      <c r="E448" s="214"/>
      <c r="F448" s="194"/>
      <c r="G448" s="112"/>
      <c r="H448" s="268" t="e">
        <f t="shared" si="14"/>
        <v>#DIV/0!</v>
      </c>
    </row>
    <row r="449" spans="1:8" ht="16.5" hidden="1" customHeight="1" x14ac:dyDescent="0.2">
      <c r="A449" s="40"/>
      <c r="B449" s="39">
        <v>2310</v>
      </c>
      <c r="C449" s="11">
        <v>2324</v>
      </c>
      <c r="D449" s="11" t="s">
        <v>650</v>
      </c>
      <c r="E449" s="214"/>
      <c r="F449" s="194"/>
      <c r="G449" s="275"/>
      <c r="H449" s="268" t="e">
        <f t="shared" si="14"/>
        <v>#DIV/0!</v>
      </c>
    </row>
    <row r="450" spans="1:8" ht="16.5" customHeight="1" x14ac:dyDescent="0.2">
      <c r="A450" s="40"/>
      <c r="B450" s="39">
        <v>2310</v>
      </c>
      <c r="C450" s="11">
        <v>3121</v>
      </c>
      <c r="D450" s="11" t="s">
        <v>681</v>
      </c>
      <c r="E450" s="214">
        <v>0</v>
      </c>
      <c r="F450" s="194">
        <v>0</v>
      </c>
      <c r="G450" s="275">
        <v>17.399999999999999</v>
      </c>
      <c r="H450" s="268" t="e">
        <f t="shared" si="14"/>
        <v>#DIV/0!</v>
      </c>
    </row>
    <row r="451" spans="1:8" ht="16.5" customHeight="1" x14ac:dyDescent="0.2">
      <c r="A451" s="40"/>
      <c r="B451" s="39">
        <v>2321</v>
      </c>
      <c r="C451" s="11">
        <v>3121</v>
      </c>
      <c r="D451" s="11" t="s">
        <v>682</v>
      </c>
      <c r="E451" s="214">
        <v>0</v>
      </c>
      <c r="F451" s="194">
        <v>0</v>
      </c>
      <c r="G451" s="275">
        <v>19.600000000000001</v>
      </c>
      <c r="H451" s="268" t="e">
        <f t="shared" si="14"/>
        <v>#DIV/0!</v>
      </c>
    </row>
    <row r="452" spans="1:8" ht="17.25" hidden="1" customHeight="1" x14ac:dyDescent="0.2">
      <c r="A452" s="10"/>
      <c r="B452" s="11">
        <v>2329</v>
      </c>
      <c r="C452" s="11">
        <v>2329</v>
      </c>
      <c r="D452" s="11" t="s">
        <v>610</v>
      </c>
      <c r="E452" s="214"/>
      <c r="F452" s="194"/>
      <c r="G452" s="275"/>
      <c r="H452" s="268" t="e">
        <f t="shared" si="14"/>
        <v>#DIV/0!</v>
      </c>
    </row>
    <row r="453" spans="1:8" ht="17.25" hidden="1" customHeight="1" x14ac:dyDescent="0.2">
      <c r="A453" s="10"/>
      <c r="B453" s="11">
        <v>3111</v>
      </c>
      <c r="C453" s="11">
        <v>2322</v>
      </c>
      <c r="D453" s="11" t="s">
        <v>513</v>
      </c>
      <c r="E453" s="214"/>
      <c r="F453" s="194"/>
      <c r="G453" s="112"/>
      <c r="H453" s="268" t="e">
        <f t="shared" si="14"/>
        <v>#DIV/0!</v>
      </c>
    </row>
    <row r="454" spans="1:8" ht="17.25" customHeight="1" x14ac:dyDescent="0.2">
      <c r="A454" s="10"/>
      <c r="B454" s="11">
        <v>3313</v>
      </c>
      <c r="C454" s="11">
        <v>2111</v>
      </c>
      <c r="D454" s="11" t="s">
        <v>627</v>
      </c>
      <c r="E454" s="214">
        <v>441</v>
      </c>
      <c r="F454" s="194">
        <v>441</v>
      </c>
      <c r="G454" s="275">
        <v>0</v>
      </c>
      <c r="H454" s="268">
        <f t="shared" si="14"/>
        <v>0</v>
      </c>
    </row>
    <row r="455" spans="1:8" x14ac:dyDescent="0.2">
      <c r="A455" s="11"/>
      <c r="B455" s="11">
        <v>3313</v>
      </c>
      <c r="C455" s="11">
        <v>2132</v>
      </c>
      <c r="D455" s="50" t="s">
        <v>418</v>
      </c>
      <c r="E455" s="214">
        <v>350</v>
      </c>
      <c r="F455" s="194">
        <v>350</v>
      </c>
      <c r="G455" s="112">
        <v>0</v>
      </c>
      <c r="H455" s="268">
        <f t="shared" si="14"/>
        <v>0</v>
      </c>
    </row>
    <row r="456" spans="1:8" ht="14.25" customHeight="1" x14ac:dyDescent="0.2">
      <c r="A456" s="10"/>
      <c r="B456" s="11">
        <v>3313</v>
      </c>
      <c r="C456" s="11">
        <v>2324</v>
      </c>
      <c r="D456" s="11" t="s">
        <v>554</v>
      </c>
      <c r="E456" s="214">
        <v>0</v>
      </c>
      <c r="F456" s="194">
        <v>0</v>
      </c>
      <c r="G456" s="269">
        <v>111.7</v>
      </c>
      <c r="H456" s="268" t="e">
        <f t="shared" si="14"/>
        <v>#DIV/0!</v>
      </c>
    </row>
    <row r="457" spans="1:8" ht="14.1" hidden="1" customHeight="1" x14ac:dyDescent="0.2">
      <c r="A457" s="10"/>
      <c r="B457" s="11">
        <v>3326</v>
      </c>
      <c r="C457" s="11">
        <v>2322</v>
      </c>
      <c r="D457" s="11" t="s">
        <v>556</v>
      </c>
      <c r="E457" s="214"/>
      <c r="F457" s="194"/>
      <c r="G457" s="269"/>
      <c r="H457" s="268" t="e">
        <f t="shared" si="14"/>
        <v>#DIV/0!</v>
      </c>
    </row>
    <row r="458" spans="1:8" ht="14.25" hidden="1" customHeight="1" x14ac:dyDescent="0.2">
      <c r="A458" s="10"/>
      <c r="B458" s="11">
        <v>3326</v>
      </c>
      <c r="C458" s="11">
        <v>2324</v>
      </c>
      <c r="D458" s="11" t="s">
        <v>556</v>
      </c>
      <c r="E458" s="214"/>
      <c r="F458" s="194"/>
      <c r="G458" s="112"/>
      <c r="H458" s="268" t="e">
        <f t="shared" si="14"/>
        <v>#DIV/0!</v>
      </c>
    </row>
    <row r="459" spans="1:8" ht="15.75" hidden="1" customHeight="1" x14ac:dyDescent="0.2">
      <c r="A459" s="10"/>
      <c r="B459" s="11">
        <v>3326</v>
      </c>
      <c r="C459" s="11">
        <v>3122</v>
      </c>
      <c r="D459" s="11" t="s">
        <v>402</v>
      </c>
      <c r="E459" s="214"/>
      <c r="F459" s="194"/>
      <c r="G459" s="112"/>
      <c r="H459" s="268" t="e">
        <f t="shared" si="14"/>
        <v>#DIV/0!</v>
      </c>
    </row>
    <row r="460" spans="1:8" ht="23.25" hidden="1" customHeight="1" x14ac:dyDescent="0.2">
      <c r="A460" s="10"/>
      <c r="B460" s="11">
        <v>3326</v>
      </c>
      <c r="C460" s="11">
        <v>3121</v>
      </c>
      <c r="D460" s="11" t="s">
        <v>309</v>
      </c>
      <c r="E460" s="214"/>
      <c r="F460" s="194"/>
      <c r="G460" s="112"/>
      <c r="H460" s="268" t="e">
        <f t="shared" si="14"/>
        <v>#DIV/0!</v>
      </c>
    </row>
    <row r="461" spans="1:8" x14ac:dyDescent="0.2">
      <c r="A461" s="11"/>
      <c r="B461" s="11">
        <v>3612</v>
      </c>
      <c r="C461" s="11">
        <v>2111</v>
      </c>
      <c r="D461" s="11" t="s">
        <v>221</v>
      </c>
      <c r="E461" s="214">
        <v>1917</v>
      </c>
      <c r="F461" s="194">
        <v>1917</v>
      </c>
      <c r="G461" s="112">
        <v>953</v>
      </c>
      <c r="H461" s="268">
        <f t="shared" si="14"/>
        <v>49.713093375065206</v>
      </c>
    </row>
    <row r="462" spans="1:8" x14ac:dyDescent="0.2">
      <c r="A462" s="11"/>
      <c r="B462" s="11">
        <v>3612</v>
      </c>
      <c r="C462" s="11">
        <v>2132</v>
      </c>
      <c r="D462" s="11" t="s">
        <v>222</v>
      </c>
      <c r="E462" s="214">
        <v>5587</v>
      </c>
      <c r="F462" s="194">
        <v>5587</v>
      </c>
      <c r="G462" s="112">
        <v>2256.3000000000002</v>
      </c>
      <c r="H462" s="268">
        <f t="shared" si="14"/>
        <v>40.384821908000717</v>
      </c>
    </row>
    <row r="463" spans="1:8" ht="15.6" customHeight="1" x14ac:dyDescent="0.2">
      <c r="A463" s="11"/>
      <c r="B463" s="11">
        <v>3612</v>
      </c>
      <c r="C463" s="11">
        <v>2322</v>
      </c>
      <c r="D463" s="11" t="s">
        <v>27</v>
      </c>
      <c r="E463" s="214">
        <v>0</v>
      </c>
      <c r="F463" s="194">
        <v>0</v>
      </c>
      <c r="G463" s="112">
        <v>8</v>
      </c>
      <c r="H463" s="268" t="e">
        <f t="shared" si="14"/>
        <v>#DIV/0!</v>
      </c>
    </row>
    <row r="464" spans="1:8" x14ac:dyDescent="0.2">
      <c r="A464" s="11"/>
      <c r="B464" s="11">
        <v>3612</v>
      </c>
      <c r="C464" s="11">
        <v>2324</v>
      </c>
      <c r="D464" s="11" t="s">
        <v>557</v>
      </c>
      <c r="E464" s="214">
        <v>250</v>
      </c>
      <c r="F464" s="194">
        <v>250</v>
      </c>
      <c r="G464" s="112">
        <v>241.7</v>
      </c>
      <c r="H464" s="268">
        <f t="shared" si="14"/>
        <v>96.679999999999993</v>
      </c>
    </row>
    <row r="465" spans="1:8" hidden="1" x14ac:dyDescent="0.2">
      <c r="A465" s="11"/>
      <c r="B465" s="11">
        <v>3612</v>
      </c>
      <c r="C465" s="11">
        <v>2329</v>
      </c>
      <c r="D465" s="11" t="s">
        <v>26</v>
      </c>
      <c r="E465" s="214"/>
      <c r="F465" s="194"/>
      <c r="G465" s="112"/>
      <c r="H465" s="268" t="e">
        <f t="shared" si="14"/>
        <v>#DIV/0!</v>
      </c>
    </row>
    <row r="466" spans="1:8" x14ac:dyDescent="0.2">
      <c r="A466" s="11"/>
      <c r="B466" s="11">
        <v>3612</v>
      </c>
      <c r="C466" s="11">
        <v>3112</v>
      </c>
      <c r="D466" s="11" t="s">
        <v>223</v>
      </c>
      <c r="E466" s="214">
        <v>4000</v>
      </c>
      <c r="F466" s="194">
        <v>4000</v>
      </c>
      <c r="G466" s="112">
        <v>0</v>
      </c>
      <c r="H466" s="268">
        <f t="shared" si="14"/>
        <v>0</v>
      </c>
    </row>
    <row r="467" spans="1:8" x14ac:dyDescent="0.2">
      <c r="A467" s="11"/>
      <c r="B467" s="11">
        <v>3613</v>
      </c>
      <c r="C467" s="11">
        <v>2111</v>
      </c>
      <c r="D467" s="11" t="s">
        <v>224</v>
      </c>
      <c r="E467" s="214">
        <v>2667</v>
      </c>
      <c r="F467" s="194">
        <v>2667</v>
      </c>
      <c r="G467" s="112">
        <v>1113.9000000000001</v>
      </c>
      <c r="H467" s="268">
        <f t="shared" si="14"/>
        <v>41.76602924634421</v>
      </c>
    </row>
    <row r="468" spans="1:8" x14ac:dyDescent="0.2">
      <c r="A468" s="11"/>
      <c r="B468" s="11">
        <v>3613</v>
      </c>
      <c r="C468" s="11">
        <v>2132</v>
      </c>
      <c r="D468" s="11" t="s">
        <v>225</v>
      </c>
      <c r="E468" s="214">
        <v>6246</v>
      </c>
      <c r="F468" s="194">
        <v>6246</v>
      </c>
      <c r="G468" s="112">
        <v>2694.2</v>
      </c>
      <c r="H468" s="268">
        <f t="shared" si="14"/>
        <v>43.134806276016647</v>
      </c>
    </row>
    <row r="469" spans="1:8" hidden="1" x14ac:dyDescent="0.2">
      <c r="A469" s="29"/>
      <c r="B469" s="11">
        <v>3613</v>
      </c>
      <c r="C469" s="11">
        <v>2133</v>
      </c>
      <c r="D469" s="11" t="s">
        <v>25</v>
      </c>
      <c r="E469" s="214"/>
      <c r="F469" s="194"/>
      <c r="G469" s="112"/>
      <c r="H469" s="268" t="e">
        <f t="shared" si="14"/>
        <v>#DIV/0!</v>
      </c>
    </row>
    <row r="470" spans="1:8" hidden="1" x14ac:dyDescent="0.2">
      <c r="A470" s="29"/>
      <c r="B470" s="11">
        <v>3613</v>
      </c>
      <c r="C470" s="11">
        <v>2310</v>
      </c>
      <c r="D470" s="11" t="s">
        <v>24</v>
      </c>
      <c r="E470" s="214"/>
      <c r="F470" s="194"/>
      <c r="G470" s="112"/>
      <c r="H470" s="268" t="e">
        <f t="shared" si="14"/>
        <v>#DIV/0!</v>
      </c>
    </row>
    <row r="471" spans="1:8" hidden="1" x14ac:dyDescent="0.2">
      <c r="A471" s="29"/>
      <c r="B471" s="11">
        <v>3613</v>
      </c>
      <c r="C471" s="11">
        <v>2322</v>
      </c>
      <c r="D471" s="11" t="s">
        <v>441</v>
      </c>
      <c r="E471" s="214"/>
      <c r="F471" s="194"/>
      <c r="G471" s="112"/>
      <c r="H471" s="268" t="e">
        <f t="shared" si="14"/>
        <v>#DIV/0!</v>
      </c>
    </row>
    <row r="472" spans="1:8" x14ac:dyDescent="0.2">
      <c r="A472" s="29"/>
      <c r="B472" s="11">
        <v>3613</v>
      </c>
      <c r="C472" s="11">
        <v>2324</v>
      </c>
      <c r="D472" s="11" t="s">
        <v>558</v>
      </c>
      <c r="E472" s="214">
        <v>320</v>
      </c>
      <c r="F472" s="194">
        <v>320</v>
      </c>
      <c r="G472" s="112">
        <v>808.8</v>
      </c>
      <c r="H472" s="268">
        <f t="shared" si="14"/>
        <v>252.75</v>
      </c>
    </row>
    <row r="473" spans="1:8" hidden="1" x14ac:dyDescent="0.2">
      <c r="A473" s="29"/>
      <c r="B473" s="11">
        <v>3613</v>
      </c>
      <c r="C473" s="11">
        <v>2322</v>
      </c>
      <c r="D473" s="11" t="s">
        <v>23</v>
      </c>
      <c r="E473" s="214"/>
      <c r="F473" s="194"/>
      <c r="G473" s="112"/>
      <c r="H473" s="111" t="e">
        <f>(#REF!/F473)*100</f>
        <v>#REF!</v>
      </c>
    </row>
    <row r="474" spans="1:8" hidden="1" x14ac:dyDescent="0.2">
      <c r="A474" s="29"/>
      <c r="B474" s="11">
        <v>3613</v>
      </c>
      <c r="C474" s="11">
        <v>2324</v>
      </c>
      <c r="D474" s="11" t="s">
        <v>226</v>
      </c>
      <c r="E474" s="214"/>
      <c r="F474" s="194"/>
      <c r="G474" s="112"/>
      <c r="H474" s="111" t="e">
        <f>(#REF!/F474)*100</f>
        <v>#REF!</v>
      </c>
    </row>
    <row r="475" spans="1:8" x14ac:dyDescent="0.2">
      <c r="A475" s="29"/>
      <c r="B475" s="11">
        <v>3613</v>
      </c>
      <c r="C475" s="11">
        <v>3112</v>
      </c>
      <c r="D475" s="11" t="s">
        <v>227</v>
      </c>
      <c r="E475" s="214">
        <v>1100</v>
      </c>
      <c r="F475" s="194">
        <v>1100</v>
      </c>
      <c r="G475" s="112">
        <v>0</v>
      </c>
      <c r="H475" s="268">
        <f t="shared" ref="H475:H502" si="15">(G475/F475)*100</f>
        <v>0</v>
      </c>
    </row>
    <row r="476" spans="1:8" hidden="1" x14ac:dyDescent="0.2">
      <c r="A476" s="29"/>
      <c r="B476" s="11">
        <v>3631</v>
      </c>
      <c r="C476" s="11">
        <v>2133</v>
      </c>
      <c r="D476" s="11" t="s">
        <v>228</v>
      </c>
      <c r="E476" s="214"/>
      <c r="F476" s="194"/>
      <c r="G476" s="112"/>
      <c r="H476" s="268" t="e">
        <f t="shared" si="15"/>
        <v>#DIV/0!</v>
      </c>
    </row>
    <row r="477" spans="1:8" x14ac:dyDescent="0.2">
      <c r="A477" s="29"/>
      <c r="B477" s="11">
        <v>3632</v>
      </c>
      <c r="C477" s="11">
        <v>2111</v>
      </c>
      <c r="D477" s="11" t="s">
        <v>229</v>
      </c>
      <c r="E477" s="214">
        <v>500</v>
      </c>
      <c r="F477" s="194">
        <v>500</v>
      </c>
      <c r="G477" s="112">
        <v>352.9</v>
      </c>
      <c r="H477" s="268">
        <f t="shared" si="15"/>
        <v>70.58</v>
      </c>
    </row>
    <row r="478" spans="1:8" x14ac:dyDescent="0.2">
      <c r="A478" s="29"/>
      <c r="B478" s="11">
        <v>3632</v>
      </c>
      <c r="C478" s="11">
        <v>2132</v>
      </c>
      <c r="D478" s="11" t="s">
        <v>230</v>
      </c>
      <c r="E478" s="214">
        <v>370</v>
      </c>
      <c r="F478" s="194">
        <v>370</v>
      </c>
      <c r="G478" s="112">
        <v>300</v>
      </c>
      <c r="H478" s="268">
        <f t="shared" si="15"/>
        <v>81.081081081081081</v>
      </c>
    </row>
    <row r="479" spans="1:8" x14ac:dyDescent="0.2">
      <c r="A479" s="29"/>
      <c r="B479" s="11">
        <v>3632</v>
      </c>
      <c r="C479" s="11">
        <v>2133</v>
      </c>
      <c r="D479" s="11" t="s">
        <v>231</v>
      </c>
      <c r="E479" s="214">
        <v>10</v>
      </c>
      <c r="F479" s="194">
        <v>10</v>
      </c>
      <c r="G479" s="112">
        <v>10</v>
      </c>
      <c r="H479" s="268">
        <f t="shared" si="15"/>
        <v>100</v>
      </c>
    </row>
    <row r="480" spans="1:8" x14ac:dyDescent="0.2">
      <c r="A480" s="29"/>
      <c r="B480" s="11">
        <v>3632</v>
      </c>
      <c r="C480" s="11">
        <v>2324</v>
      </c>
      <c r="D480" s="11" t="s">
        <v>559</v>
      </c>
      <c r="E480" s="214">
        <v>0</v>
      </c>
      <c r="F480" s="194">
        <v>0</v>
      </c>
      <c r="G480" s="112">
        <v>166.4</v>
      </c>
      <c r="H480" s="268" t="e">
        <f t="shared" si="15"/>
        <v>#DIV/0!</v>
      </c>
    </row>
    <row r="481" spans="1:8" x14ac:dyDescent="0.2">
      <c r="A481" s="29"/>
      <c r="B481" s="11">
        <v>3632</v>
      </c>
      <c r="C481" s="11">
        <v>2329</v>
      </c>
      <c r="D481" s="11" t="s">
        <v>232</v>
      </c>
      <c r="E481" s="214">
        <v>50</v>
      </c>
      <c r="F481" s="194">
        <v>50</v>
      </c>
      <c r="G481" s="112">
        <v>0.9</v>
      </c>
      <c r="H481" s="268">
        <f t="shared" si="15"/>
        <v>1.8000000000000003</v>
      </c>
    </row>
    <row r="482" spans="1:8" ht="17.25" customHeight="1" x14ac:dyDescent="0.2">
      <c r="A482" s="29"/>
      <c r="B482" s="11">
        <v>3634</v>
      </c>
      <c r="C482" s="11">
        <v>2132</v>
      </c>
      <c r="D482" s="11" t="s">
        <v>22</v>
      </c>
      <c r="E482" s="214">
        <v>3371</v>
      </c>
      <c r="F482" s="194">
        <v>3371</v>
      </c>
      <c r="G482" s="112">
        <v>3371.7</v>
      </c>
      <c r="H482" s="268">
        <f t="shared" si="15"/>
        <v>100.02076535152773</v>
      </c>
    </row>
    <row r="483" spans="1:8" ht="17.25" hidden="1" customHeight="1" x14ac:dyDescent="0.2">
      <c r="A483" s="29"/>
      <c r="B483" s="11">
        <v>3636</v>
      </c>
      <c r="C483" s="11">
        <v>2131</v>
      </c>
      <c r="D483" s="11" t="s">
        <v>21</v>
      </c>
      <c r="E483" s="214"/>
      <c r="F483" s="194"/>
      <c r="G483" s="112"/>
      <c r="H483" s="268" t="e">
        <f t="shared" si="15"/>
        <v>#DIV/0!</v>
      </c>
    </row>
    <row r="484" spans="1:8" ht="16.350000000000001" customHeight="1" x14ac:dyDescent="0.2">
      <c r="A484" s="10"/>
      <c r="B484" s="11">
        <v>3639</v>
      </c>
      <c r="C484" s="11">
        <v>2111</v>
      </c>
      <c r="D484" s="11" t="s">
        <v>447</v>
      </c>
      <c r="E484" s="214">
        <v>0</v>
      </c>
      <c r="F484" s="194">
        <v>0</v>
      </c>
      <c r="G484" s="112">
        <v>11.9</v>
      </c>
      <c r="H484" s="268" t="e">
        <f t="shared" si="15"/>
        <v>#DIV/0!</v>
      </c>
    </row>
    <row r="485" spans="1:8" x14ac:dyDescent="0.2">
      <c r="A485" s="29"/>
      <c r="B485" s="11">
        <v>3639</v>
      </c>
      <c r="C485" s="11">
        <v>2119</v>
      </c>
      <c r="D485" s="11" t="s">
        <v>234</v>
      </c>
      <c r="E485" s="214">
        <v>520</v>
      </c>
      <c r="F485" s="194">
        <v>520</v>
      </c>
      <c r="G485" s="112">
        <v>513</v>
      </c>
      <c r="H485" s="268">
        <f t="shared" si="15"/>
        <v>98.65384615384616</v>
      </c>
    </row>
    <row r="486" spans="1:8" x14ac:dyDescent="0.2">
      <c r="A486" s="11"/>
      <c r="B486" s="11">
        <v>3639</v>
      </c>
      <c r="C486" s="11">
        <v>2131</v>
      </c>
      <c r="D486" s="11" t="s">
        <v>235</v>
      </c>
      <c r="E486" s="214">
        <v>3200</v>
      </c>
      <c r="F486" s="194">
        <v>3200</v>
      </c>
      <c r="G486" s="112">
        <v>1559.1</v>
      </c>
      <c r="H486" s="268">
        <f t="shared" si="15"/>
        <v>48.721874999999997</v>
      </c>
    </row>
    <row r="487" spans="1:8" hidden="1" x14ac:dyDescent="0.2">
      <c r="A487" s="11"/>
      <c r="B487" s="11">
        <v>3639</v>
      </c>
      <c r="C487" s="11">
        <v>2132</v>
      </c>
      <c r="D487" s="11" t="s">
        <v>236</v>
      </c>
      <c r="E487" s="214"/>
      <c r="F487" s="194"/>
      <c r="G487" s="112"/>
      <c r="H487" s="268" t="e">
        <f t="shared" si="15"/>
        <v>#DIV/0!</v>
      </c>
    </row>
    <row r="488" spans="1:8" ht="15" hidden="1" customHeight="1" x14ac:dyDescent="0.2">
      <c r="A488" s="11"/>
      <c r="B488" s="11">
        <v>3639</v>
      </c>
      <c r="C488" s="11">
        <v>2212</v>
      </c>
      <c r="D488" s="11" t="s">
        <v>237</v>
      </c>
      <c r="E488" s="214"/>
      <c r="F488" s="194"/>
      <c r="G488" s="112"/>
      <c r="H488" s="268" t="e">
        <f t="shared" si="15"/>
        <v>#DIV/0!</v>
      </c>
    </row>
    <row r="489" spans="1:8" x14ac:dyDescent="0.2">
      <c r="A489" s="11"/>
      <c r="B489" s="11">
        <v>3639</v>
      </c>
      <c r="C489" s="11">
        <v>2324</v>
      </c>
      <c r="D489" s="11" t="s">
        <v>555</v>
      </c>
      <c r="E489" s="214">
        <v>0</v>
      </c>
      <c r="F489" s="194">
        <v>0</v>
      </c>
      <c r="G489" s="112">
        <v>29.1</v>
      </c>
      <c r="H489" s="268" t="e">
        <f t="shared" si="15"/>
        <v>#DIV/0!</v>
      </c>
    </row>
    <row r="490" spans="1:8" hidden="1" x14ac:dyDescent="0.2">
      <c r="A490" s="11"/>
      <c r="B490" s="11">
        <v>3639</v>
      </c>
      <c r="C490" s="11">
        <v>2328</v>
      </c>
      <c r="D490" s="11" t="s">
        <v>20</v>
      </c>
      <c r="E490" s="214"/>
      <c r="F490" s="194"/>
      <c r="G490" s="112"/>
      <c r="H490" s="268" t="e">
        <f t="shared" si="15"/>
        <v>#DIV/0!</v>
      </c>
    </row>
    <row r="491" spans="1:8" ht="15" hidden="1" customHeight="1" x14ac:dyDescent="0.2">
      <c r="A491" s="28"/>
      <c r="B491" s="28">
        <v>3639</v>
      </c>
      <c r="C491" s="28">
        <v>2329</v>
      </c>
      <c r="D491" s="28" t="s">
        <v>19</v>
      </c>
      <c r="E491" s="214"/>
      <c r="F491" s="194"/>
      <c r="G491" s="112"/>
      <c r="H491" s="268" t="e">
        <f t="shared" si="15"/>
        <v>#DIV/0!</v>
      </c>
    </row>
    <row r="492" spans="1:8" x14ac:dyDescent="0.2">
      <c r="A492" s="11"/>
      <c r="B492" s="11">
        <v>3639</v>
      </c>
      <c r="C492" s="11">
        <v>3111</v>
      </c>
      <c r="D492" s="11" t="s">
        <v>18</v>
      </c>
      <c r="E492" s="214">
        <v>7252</v>
      </c>
      <c r="F492" s="194">
        <v>7252</v>
      </c>
      <c r="G492" s="112">
        <v>2145</v>
      </c>
      <c r="H492" s="268">
        <f t="shared" si="15"/>
        <v>29.578047435190292</v>
      </c>
    </row>
    <row r="493" spans="1:8" hidden="1" x14ac:dyDescent="0.2">
      <c r="A493" s="11"/>
      <c r="B493" s="11">
        <v>3639</v>
      </c>
      <c r="C493" s="11">
        <v>3112</v>
      </c>
      <c r="D493" s="11" t="s">
        <v>238</v>
      </c>
      <c r="E493" s="214"/>
      <c r="F493" s="194"/>
      <c r="G493" s="112"/>
      <c r="H493" s="268" t="e">
        <f t="shared" si="15"/>
        <v>#DIV/0!</v>
      </c>
    </row>
    <row r="494" spans="1:8" ht="15" hidden="1" customHeight="1" x14ac:dyDescent="0.2">
      <c r="A494" s="28"/>
      <c r="B494" s="28">
        <v>3722</v>
      </c>
      <c r="C494" s="28">
        <v>2324</v>
      </c>
      <c r="D494" s="11" t="s">
        <v>560</v>
      </c>
      <c r="E494" s="214"/>
      <c r="F494" s="194"/>
      <c r="G494" s="112"/>
      <c r="H494" s="268" t="e">
        <f t="shared" si="15"/>
        <v>#DIV/0!</v>
      </c>
    </row>
    <row r="495" spans="1:8" ht="15" hidden="1" customHeight="1" x14ac:dyDescent="0.2">
      <c r="A495" s="28"/>
      <c r="B495" s="28">
        <v>6310</v>
      </c>
      <c r="C495" s="28">
        <v>2141</v>
      </c>
      <c r="D495" s="28" t="s">
        <v>17</v>
      </c>
      <c r="E495" s="214"/>
      <c r="F495" s="194"/>
      <c r="G495" s="112"/>
      <c r="H495" s="268" t="e">
        <f t="shared" si="15"/>
        <v>#DIV/0!</v>
      </c>
    </row>
    <row r="496" spans="1:8" ht="15" hidden="1" customHeight="1" x14ac:dyDescent="0.2">
      <c r="A496" s="40"/>
      <c r="B496" s="39">
        <v>4357</v>
      </c>
      <c r="C496" s="11">
        <v>2324</v>
      </c>
      <c r="D496" s="11" t="s">
        <v>308</v>
      </c>
      <c r="E496" s="214"/>
      <c r="F496" s="194"/>
      <c r="G496" s="112"/>
      <c r="H496" s="268" t="e">
        <f t="shared" si="15"/>
        <v>#DIV/0!</v>
      </c>
    </row>
    <row r="497" spans="1:8" ht="15" hidden="1" customHeight="1" x14ac:dyDescent="0.2">
      <c r="A497" s="28"/>
      <c r="B497" s="28">
        <v>4374</v>
      </c>
      <c r="C497" s="28">
        <v>2322</v>
      </c>
      <c r="D497" s="28" t="s">
        <v>292</v>
      </c>
      <c r="E497" s="214"/>
      <c r="F497" s="194"/>
      <c r="G497" s="112"/>
      <c r="H497" s="268" t="e">
        <f t="shared" si="15"/>
        <v>#DIV/0!</v>
      </c>
    </row>
    <row r="498" spans="1:8" ht="15" hidden="1" customHeight="1" x14ac:dyDescent="0.2">
      <c r="A498" s="28"/>
      <c r="B498" s="28">
        <v>5512</v>
      </c>
      <c r="C498" s="28">
        <v>2324</v>
      </c>
      <c r="D498" s="28" t="s">
        <v>555</v>
      </c>
      <c r="E498" s="214"/>
      <c r="F498" s="194"/>
      <c r="G498" s="112"/>
      <c r="H498" s="268" t="e">
        <f t="shared" si="15"/>
        <v>#DIV/0!</v>
      </c>
    </row>
    <row r="499" spans="1:8" ht="15" hidden="1" customHeight="1" x14ac:dyDescent="0.2">
      <c r="A499" s="28"/>
      <c r="B499" s="28">
        <v>6171</v>
      </c>
      <c r="C499" s="28">
        <v>2324</v>
      </c>
      <c r="D499" s="28" t="s">
        <v>282</v>
      </c>
      <c r="E499" s="214"/>
      <c r="F499" s="194"/>
      <c r="G499" s="112"/>
      <c r="H499" s="268" t="e">
        <f t="shared" si="15"/>
        <v>#DIV/0!</v>
      </c>
    </row>
    <row r="500" spans="1:8" ht="15" hidden="1" customHeight="1" x14ac:dyDescent="0.2">
      <c r="A500" s="28"/>
      <c r="B500" s="28">
        <v>6402</v>
      </c>
      <c r="C500" s="28">
        <v>2229</v>
      </c>
      <c r="D500" s="28" t="s">
        <v>400</v>
      </c>
      <c r="E500" s="214"/>
      <c r="F500" s="194"/>
      <c r="G500" s="112"/>
      <c r="H500" s="268" t="e">
        <f t="shared" si="15"/>
        <v>#DIV/0!</v>
      </c>
    </row>
    <row r="501" spans="1:8" ht="15" customHeight="1" thickBot="1" x14ac:dyDescent="0.25">
      <c r="A501" s="28"/>
      <c r="B501" s="28">
        <v>6409</v>
      </c>
      <c r="C501" s="28">
        <v>2328</v>
      </c>
      <c r="D501" s="28" t="s">
        <v>233</v>
      </c>
      <c r="E501" s="214">
        <v>0</v>
      </c>
      <c r="F501" s="194">
        <v>0</v>
      </c>
      <c r="G501" s="117">
        <v>0</v>
      </c>
      <c r="H501" s="268" t="e">
        <f t="shared" si="15"/>
        <v>#DIV/0!</v>
      </c>
    </row>
    <row r="502" spans="1:8" s="6" customFormat="1" ht="22.7" customHeight="1" thickTop="1" thickBot="1" x14ac:dyDescent="0.3">
      <c r="A502" s="9"/>
      <c r="B502" s="9"/>
      <c r="C502" s="9"/>
      <c r="D502" s="36" t="s">
        <v>16</v>
      </c>
      <c r="E502" s="87">
        <f t="shared" ref="E502:G502" si="16">SUM(E406:E501)</f>
        <v>100537</v>
      </c>
      <c r="F502" s="183">
        <f t="shared" si="16"/>
        <v>45214</v>
      </c>
      <c r="G502" s="202">
        <f t="shared" si="16"/>
        <v>23491.099999999995</v>
      </c>
      <c r="H502" s="268">
        <f t="shared" si="15"/>
        <v>51.955367806431632</v>
      </c>
    </row>
    <row r="503" spans="1:8" ht="15" customHeight="1" x14ac:dyDescent="0.2">
      <c r="A503" s="6"/>
      <c r="B503" s="7"/>
      <c r="C503" s="7"/>
      <c r="D503" s="7"/>
      <c r="E503" s="55"/>
      <c r="F503" s="55"/>
    </row>
    <row r="504" spans="1:8" ht="15" customHeight="1" thickBot="1" x14ac:dyDescent="0.25">
      <c r="A504" s="6"/>
      <c r="B504" s="7"/>
      <c r="C504" s="7"/>
      <c r="D504" s="7"/>
      <c r="E504" s="55"/>
      <c r="F504" s="55"/>
    </row>
    <row r="505" spans="1:8" s="61" customFormat="1" ht="15.75" x14ac:dyDescent="0.25">
      <c r="A505" s="22" t="s">
        <v>14</v>
      </c>
      <c r="B505" s="22" t="s">
        <v>388</v>
      </c>
      <c r="C505" s="22" t="s">
        <v>389</v>
      </c>
      <c r="D505" s="21" t="s">
        <v>12</v>
      </c>
      <c r="E505" s="20" t="s">
        <v>11</v>
      </c>
      <c r="F505" s="20" t="s">
        <v>11</v>
      </c>
      <c r="G505" s="20" t="s">
        <v>0</v>
      </c>
      <c r="H505" s="20" t="s">
        <v>360</v>
      </c>
    </row>
    <row r="506" spans="1:8" s="61" customFormat="1" ht="15.75" customHeight="1" thickBot="1" x14ac:dyDescent="0.3">
      <c r="A506" s="19"/>
      <c r="B506" s="19"/>
      <c r="C506" s="19"/>
      <c r="D506" s="18"/>
      <c r="E506" s="188" t="s">
        <v>10</v>
      </c>
      <c r="F506" s="188" t="s">
        <v>9</v>
      </c>
      <c r="G506" s="215" t="s">
        <v>667</v>
      </c>
      <c r="H506" s="188" t="s">
        <v>343</v>
      </c>
    </row>
    <row r="507" spans="1:8" s="61" customFormat="1" ht="16.5" thickTop="1" x14ac:dyDescent="0.25">
      <c r="A507" s="27"/>
      <c r="B507" s="27"/>
      <c r="C507" s="27"/>
      <c r="D507" s="26"/>
      <c r="E507" s="216"/>
      <c r="F507" s="217"/>
      <c r="G507" s="218"/>
      <c r="H507" s="216"/>
    </row>
    <row r="508" spans="1:8" s="61" customFormat="1" ht="15.75" x14ac:dyDescent="0.25">
      <c r="A508" s="219">
        <v>8888</v>
      </c>
      <c r="B508" s="11">
        <v>6171</v>
      </c>
      <c r="C508" s="11">
        <v>2329</v>
      </c>
      <c r="D508" s="11" t="s">
        <v>361</v>
      </c>
      <c r="E508" s="220">
        <v>0</v>
      </c>
      <c r="F508" s="221">
        <v>0</v>
      </c>
      <c r="G508" s="112">
        <v>0</v>
      </c>
      <c r="H508" s="268" t="e">
        <f t="shared" ref="H508" si="17">(G508/F508)*100</f>
        <v>#DIV/0!</v>
      </c>
    </row>
    <row r="509" spans="1:8" s="61" customFormat="1" x14ac:dyDescent="0.2">
      <c r="A509" s="11"/>
      <c r="B509" s="11"/>
      <c r="C509" s="11"/>
      <c r="D509" s="11" t="s">
        <v>362</v>
      </c>
      <c r="E509" s="222"/>
      <c r="F509" s="221"/>
      <c r="G509" s="112"/>
      <c r="H509" s="222"/>
    </row>
    <row r="510" spans="1:8" s="61" customFormat="1" x14ac:dyDescent="0.2">
      <c r="A510" s="29"/>
      <c r="B510" s="29"/>
      <c r="C510" s="29"/>
      <c r="D510" s="29" t="s">
        <v>363</v>
      </c>
      <c r="E510" s="222"/>
      <c r="F510" s="224"/>
      <c r="G510" s="117"/>
      <c r="H510" s="223"/>
    </row>
    <row r="511" spans="1:8" s="61" customFormat="1" ht="16.5" thickBot="1" x14ac:dyDescent="0.3">
      <c r="A511" s="260">
        <v>9999</v>
      </c>
      <c r="B511" s="29">
        <v>6171</v>
      </c>
      <c r="C511" s="29">
        <v>2329</v>
      </c>
      <c r="D511" s="29" t="s">
        <v>364</v>
      </c>
      <c r="E511" s="261">
        <v>0</v>
      </c>
      <c r="F511" s="224">
        <v>0</v>
      </c>
      <c r="G511" s="117">
        <v>0</v>
      </c>
      <c r="H511" s="268" t="e">
        <f t="shared" ref="H511:H512" si="18">(G511/F511)*100</f>
        <v>#DIV/0!</v>
      </c>
    </row>
    <row r="512" spans="1:8" s="6" customFormat="1" ht="22.7" customHeight="1" thickTop="1" thickBot="1" x14ac:dyDescent="0.3">
      <c r="A512" s="37"/>
      <c r="B512" s="37"/>
      <c r="C512" s="37"/>
      <c r="D512" s="36" t="s">
        <v>365</v>
      </c>
      <c r="E512" s="210">
        <f t="shared" ref="E512:G512" si="19">SUM(E508,E511)</f>
        <v>0</v>
      </c>
      <c r="F512" s="262">
        <f t="shared" si="19"/>
        <v>0</v>
      </c>
      <c r="G512" s="263">
        <f t="shared" si="19"/>
        <v>0</v>
      </c>
      <c r="H512" s="268" t="e">
        <f t="shared" si="18"/>
        <v>#DIV/0!</v>
      </c>
    </row>
    <row r="513" spans="1:8" ht="15" customHeight="1" x14ac:dyDescent="0.2">
      <c r="A513" s="6"/>
      <c r="B513" s="7"/>
      <c r="C513" s="7"/>
      <c r="D513" s="7"/>
      <c r="E513" s="184"/>
      <c r="F513" s="184"/>
    </row>
    <row r="514" spans="1:8" ht="10.5" customHeight="1" thickBot="1" x14ac:dyDescent="0.25">
      <c r="A514" s="6"/>
      <c r="B514" s="6"/>
      <c r="C514" s="6"/>
      <c r="D514" s="6"/>
    </row>
    <row r="515" spans="1:8" ht="15.75" x14ac:dyDescent="0.25">
      <c r="A515" s="22" t="s">
        <v>14</v>
      </c>
      <c r="B515" s="22" t="s">
        <v>388</v>
      </c>
      <c r="C515" s="22" t="s">
        <v>389</v>
      </c>
      <c r="D515" s="21" t="s">
        <v>12</v>
      </c>
      <c r="E515" s="20" t="s">
        <v>11</v>
      </c>
      <c r="F515" s="20" t="s">
        <v>11</v>
      </c>
      <c r="G515" s="20" t="s">
        <v>0</v>
      </c>
      <c r="H515" s="113" t="s">
        <v>334</v>
      </c>
    </row>
    <row r="516" spans="1:8" ht="15.75" customHeight="1" thickBot="1" x14ac:dyDescent="0.3">
      <c r="A516" s="19"/>
      <c r="B516" s="19"/>
      <c r="C516" s="19"/>
      <c r="D516" s="18"/>
      <c r="E516" s="188" t="s">
        <v>10</v>
      </c>
      <c r="F516" s="190" t="s">
        <v>9</v>
      </c>
      <c r="G516" s="215" t="s">
        <v>667</v>
      </c>
      <c r="H516" s="119" t="s">
        <v>335</v>
      </c>
    </row>
    <row r="517" spans="1:8" s="239" customFormat="1" ht="30.75" customHeight="1" thickTop="1" thickBot="1" x14ac:dyDescent="0.3">
      <c r="A517" s="235"/>
      <c r="B517" s="236"/>
      <c r="C517" s="237"/>
      <c r="D517" s="234" t="s">
        <v>15</v>
      </c>
      <c r="E517" s="238">
        <f t="shared" ref="E517:G517" si="20">SUM(E51,E79,E152,E198,E243,E284,E398,E502,E512)</f>
        <v>851837</v>
      </c>
      <c r="F517" s="257">
        <f t="shared" si="20"/>
        <v>849586.70000000007</v>
      </c>
      <c r="G517" s="238">
        <f t="shared" si="20"/>
        <v>357934.90000000008</v>
      </c>
      <c r="H517" s="268">
        <f t="shared" ref="H517" si="21">(G517/F517)*100</f>
        <v>42.130473558496156</v>
      </c>
    </row>
    <row r="518" spans="1:8" ht="12" customHeight="1" x14ac:dyDescent="0.25">
      <c r="A518" s="8"/>
      <c r="B518" s="25"/>
      <c r="C518" s="24"/>
      <c r="D518" s="23"/>
      <c r="E518" s="196"/>
      <c r="F518" s="196"/>
    </row>
    <row r="519" spans="1:8" ht="15" hidden="1" customHeight="1" x14ac:dyDescent="0.25">
      <c r="A519" s="8"/>
      <c r="B519" s="25"/>
      <c r="C519" s="24"/>
      <c r="D519" s="23"/>
      <c r="E519" s="196"/>
      <c r="F519" s="196"/>
    </row>
    <row r="520" spans="1:8" ht="12.75" hidden="1" customHeight="1" x14ac:dyDescent="0.25">
      <c r="A520" s="8"/>
      <c r="B520" s="25"/>
      <c r="C520" s="24"/>
      <c r="D520" s="23"/>
      <c r="E520" s="196"/>
      <c r="F520" s="196"/>
    </row>
    <row r="521" spans="1:8" ht="12.75" hidden="1" customHeight="1" x14ac:dyDescent="0.25">
      <c r="A521" s="8"/>
      <c r="B521" s="25"/>
      <c r="C521" s="24"/>
      <c r="D521" s="23"/>
      <c r="E521" s="196"/>
      <c r="F521" s="196"/>
    </row>
    <row r="522" spans="1:8" ht="12.75" hidden="1" customHeight="1" x14ac:dyDescent="0.25">
      <c r="A522" s="8"/>
      <c r="B522" s="25"/>
      <c r="C522" s="24"/>
      <c r="D522" s="23"/>
      <c r="E522" s="196"/>
      <c r="F522" s="196"/>
    </row>
    <row r="523" spans="1:8" ht="12.75" hidden="1" customHeight="1" x14ac:dyDescent="0.25">
      <c r="A523" s="8"/>
      <c r="B523" s="25"/>
      <c r="C523" s="24"/>
      <c r="D523" s="23"/>
      <c r="E523" s="196"/>
      <c r="F523" s="196"/>
    </row>
    <row r="524" spans="1:8" ht="12.75" hidden="1" customHeight="1" x14ac:dyDescent="0.25">
      <c r="A524" s="8"/>
      <c r="B524" s="25"/>
      <c r="C524" s="24"/>
      <c r="D524" s="23"/>
      <c r="E524" s="196"/>
      <c r="F524" s="196"/>
    </row>
    <row r="525" spans="1:8" ht="12.75" hidden="1" customHeight="1" x14ac:dyDescent="0.25">
      <c r="A525" s="8"/>
      <c r="B525" s="25"/>
      <c r="C525" s="24"/>
      <c r="D525" s="23"/>
      <c r="E525" s="196"/>
      <c r="F525" s="196"/>
    </row>
    <row r="526" spans="1:8" ht="15" hidden="1" customHeight="1" x14ac:dyDescent="0.25">
      <c r="A526" s="8"/>
      <c r="B526" s="25"/>
      <c r="C526" s="24"/>
      <c r="D526" s="23"/>
      <c r="E526" s="196"/>
      <c r="F526" s="196"/>
    </row>
    <row r="527" spans="1:8" ht="11.25" customHeight="1" thickBot="1" x14ac:dyDescent="0.3">
      <c r="A527" s="8"/>
      <c r="B527" s="25"/>
      <c r="C527" s="24"/>
      <c r="D527" s="23"/>
      <c r="E527" s="196"/>
      <c r="F527" s="196"/>
    </row>
    <row r="528" spans="1:8" ht="15.75" x14ac:dyDescent="0.25">
      <c r="A528" s="22" t="s">
        <v>14</v>
      </c>
      <c r="B528" s="22" t="s">
        <v>388</v>
      </c>
      <c r="C528" s="22" t="s">
        <v>389</v>
      </c>
      <c r="D528" s="21" t="s">
        <v>12</v>
      </c>
      <c r="E528" s="20" t="s">
        <v>11</v>
      </c>
      <c r="F528" s="20" t="s">
        <v>11</v>
      </c>
      <c r="G528" s="20" t="s">
        <v>0</v>
      </c>
      <c r="H528" s="113" t="s">
        <v>334</v>
      </c>
    </row>
    <row r="529" spans="1:8" ht="15.75" customHeight="1" thickBot="1" x14ac:dyDescent="0.3">
      <c r="A529" s="19"/>
      <c r="B529" s="19"/>
      <c r="C529" s="19"/>
      <c r="D529" s="18"/>
      <c r="E529" s="188" t="s">
        <v>10</v>
      </c>
      <c r="F529" s="190" t="s">
        <v>9</v>
      </c>
      <c r="G529" s="215" t="s">
        <v>667</v>
      </c>
      <c r="H529" s="119" t="s">
        <v>335</v>
      </c>
    </row>
    <row r="530" spans="1:8" ht="16.5" customHeight="1" thickTop="1" x14ac:dyDescent="0.25">
      <c r="A530" s="17">
        <v>110</v>
      </c>
      <c r="B530" s="17"/>
      <c r="C530" s="17"/>
      <c r="D530" s="16" t="s">
        <v>8</v>
      </c>
      <c r="E530" s="177"/>
      <c r="F530" s="178"/>
      <c r="G530" s="204"/>
      <c r="H530" s="126"/>
    </row>
    <row r="531" spans="1:8" ht="14.25" customHeight="1" x14ac:dyDescent="0.25">
      <c r="A531" s="15"/>
      <c r="B531" s="15"/>
      <c r="C531" s="15"/>
      <c r="D531" s="8"/>
      <c r="E531" s="177"/>
      <c r="F531" s="179"/>
      <c r="G531" s="201"/>
      <c r="H531" s="115"/>
    </row>
    <row r="532" spans="1:8" ht="15" customHeight="1" x14ac:dyDescent="0.2">
      <c r="A532" s="11"/>
      <c r="B532" s="11"/>
      <c r="C532" s="11">
        <v>8115</v>
      </c>
      <c r="D532" s="10" t="s">
        <v>7</v>
      </c>
      <c r="E532" s="53">
        <v>4385</v>
      </c>
      <c r="F532" s="274">
        <v>106620.4</v>
      </c>
      <c r="G532" s="112">
        <v>25806</v>
      </c>
      <c r="H532" s="268">
        <f t="shared" ref="H532:H541" si="22">(G532/F532)*100</f>
        <v>24.203623321615751</v>
      </c>
    </row>
    <row r="533" spans="1:8" ht="16.350000000000001" hidden="1" customHeight="1" x14ac:dyDescent="0.2">
      <c r="A533" s="11"/>
      <c r="B533" s="11"/>
      <c r="C533" s="11">
        <v>8117</v>
      </c>
      <c r="D533" s="10" t="s">
        <v>587</v>
      </c>
      <c r="E533" s="53"/>
      <c r="F533" s="180"/>
      <c r="G533" s="112"/>
      <c r="H533" s="268" t="e">
        <f t="shared" si="22"/>
        <v>#DIV/0!</v>
      </c>
    </row>
    <row r="534" spans="1:8" ht="15" hidden="1" customHeight="1" x14ac:dyDescent="0.2">
      <c r="A534" s="11"/>
      <c r="B534" s="11"/>
      <c r="C534" s="11">
        <v>8118</v>
      </c>
      <c r="D534" s="14" t="s">
        <v>357</v>
      </c>
      <c r="E534" s="53"/>
      <c r="F534" s="180"/>
      <c r="G534" s="112"/>
      <c r="H534" s="268" t="e">
        <f t="shared" si="22"/>
        <v>#DIV/0!</v>
      </c>
    </row>
    <row r="535" spans="1:8" ht="14.85" customHeight="1" x14ac:dyDescent="0.2">
      <c r="A535" s="11"/>
      <c r="B535" s="11"/>
      <c r="C535" s="11">
        <v>8123</v>
      </c>
      <c r="D535" s="14" t="s">
        <v>6</v>
      </c>
      <c r="E535" s="53">
        <v>350000</v>
      </c>
      <c r="F535" s="180">
        <v>350000</v>
      </c>
      <c r="G535" s="112">
        <v>49136.2</v>
      </c>
      <c r="H535" s="268">
        <f t="shared" si="22"/>
        <v>14.038914285714284</v>
      </c>
    </row>
    <row r="536" spans="1:8" ht="15" customHeight="1" x14ac:dyDescent="0.2">
      <c r="A536" s="11"/>
      <c r="B536" s="11"/>
      <c r="C536" s="11">
        <v>8124</v>
      </c>
      <c r="D536" s="10" t="s">
        <v>5</v>
      </c>
      <c r="E536" s="53">
        <v>-13590</v>
      </c>
      <c r="F536" s="180">
        <v>-13590</v>
      </c>
      <c r="G536" s="112">
        <v>-5000</v>
      </c>
      <c r="H536" s="268">
        <f t="shared" si="22"/>
        <v>36.791758646063286</v>
      </c>
    </row>
    <row r="537" spans="1:8" ht="17.25" hidden="1" customHeight="1" x14ac:dyDescent="0.2">
      <c r="A537" s="13"/>
      <c r="B537" s="13"/>
      <c r="C537" s="13">
        <v>8902</v>
      </c>
      <c r="D537" s="12" t="s">
        <v>4</v>
      </c>
      <c r="E537" s="136"/>
      <c r="F537" s="181"/>
      <c r="G537" s="112"/>
      <c r="H537" s="268" t="e">
        <f t="shared" si="22"/>
        <v>#DIV/0!</v>
      </c>
    </row>
    <row r="538" spans="1:8" ht="18.75" hidden="1" customHeight="1" x14ac:dyDescent="0.2">
      <c r="A538" s="11"/>
      <c r="B538" s="11"/>
      <c r="C538" s="11">
        <v>8905</v>
      </c>
      <c r="D538" s="10" t="s">
        <v>3</v>
      </c>
      <c r="E538" s="53"/>
      <c r="F538" s="180"/>
      <c r="G538" s="112"/>
      <c r="H538" s="268" t="e">
        <f t="shared" si="22"/>
        <v>#DIV/0!</v>
      </c>
    </row>
    <row r="539" spans="1:8" ht="20.100000000000001" hidden="1" customHeight="1" thickBot="1" x14ac:dyDescent="0.25">
      <c r="A539" s="29"/>
      <c r="B539" s="29"/>
      <c r="C539" s="29">
        <v>8901</v>
      </c>
      <c r="D539" s="14" t="s">
        <v>2</v>
      </c>
      <c r="E539" s="54"/>
      <c r="F539" s="182"/>
      <c r="G539" s="206"/>
      <c r="H539" s="268" t="e">
        <f t="shared" si="22"/>
        <v>#DIV/0!</v>
      </c>
    </row>
    <row r="540" spans="1:8" ht="15" customHeight="1" thickBot="1" x14ac:dyDescent="0.25">
      <c r="A540" s="11"/>
      <c r="B540" s="11"/>
      <c r="C540" s="11">
        <v>8901</v>
      </c>
      <c r="D540" s="10" t="s">
        <v>2</v>
      </c>
      <c r="E540" s="53">
        <v>0</v>
      </c>
      <c r="F540" s="274">
        <v>0</v>
      </c>
      <c r="G540" s="275">
        <v>-122.9</v>
      </c>
      <c r="H540" s="268" t="e">
        <f t="shared" si="22"/>
        <v>#DIV/0!</v>
      </c>
    </row>
    <row r="541" spans="1:8" s="6" customFormat="1" ht="22.7" customHeight="1" thickTop="1" thickBot="1" x14ac:dyDescent="0.3">
      <c r="A541" s="37"/>
      <c r="B541" s="37"/>
      <c r="C541" s="37"/>
      <c r="D541" s="127" t="s">
        <v>1</v>
      </c>
      <c r="E541" s="87">
        <f t="shared" ref="E541:G541" si="23">SUM(E532:E540)</f>
        <v>340795</v>
      </c>
      <c r="F541" s="183">
        <f t="shared" si="23"/>
        <v>443030.4</v>
      </c>
      <c r="G541" s="202">
        <f t="shared" si="23"/>
        <v>69819.3</v>
      </c>
      <c r="H541" s="268">
        <f t="shared" si="22"/>
        <v>15.759482870701424</v>
      </c>
    </row>
    <row r="542" spans="1:8" s="6" customFormat="1" ht="22.7" customHeight="1" x14ac:dyDescent="0.25">
      <c r="A542" s="7"/>
      <c r="B542" s="7"/>
      <c r="C542" s="7"/>
      <c r="D542" s="8"/>
      <c r="E542" s="95"/>
      <c r="F542" s="95"/>
      <c r="G542" s="207"/>
    </row>
    <row r="543" spans="1:8" ht="15" customHeight="1" x14ac:dyDescent="0.25">
      <c r="A543" s="6"/>
      <c r="B543" s="6"/>
      <c r="C543" s="6"/>
      <c r="D543" s="8"/>
      <c r="E543" s="95"/>
      <c r="F543" s="95"/>
    </row>
    <row r="544" spans="1:8" x14ac:dyDescent="0.2">
      <c r="A544" s="7"/>
      <c r="B544" s="6"/>
      <c r="C544" s="7"/>
      <c r="D544" s="6"/>
    </row>
    <row r="545" spans="1:6" x14ac:dyDescent="0.2">
      <c r="A545" s="7"/>
      <c r="B545" s="7"/>
      <c r="C545" s="7"/>
      <c r="D545" s="6"/>
    </row>
    <row r="546" spans="1:6" hidden="1" x14ac:dyDescent="0.2">
      <c r="A546" s="4"/>
      <c r="B546" s="4"/>
      <c r="C546" s="4"/>
      <c r="D546" s="2"/>
    </row>
    <row r="547" spans="1:6" x14ac:dyDescent="0.2">
      <c r="A547" s="4"/>
      <c r="B547" s="4"/>
      <c r="C547" s="4"/>
      <c r="D547" s="5"/>
      <c r="E547" s="55"/>
      <c r="F547" s="55"/>
    </row>
    <row r="548" spans="1:6" hidden="1" x14ac:dyDescent="0.2">
      <c r="A548" s="4"/>
      <c r="B548" s="4"/>
      <c r="C548" s="4"/>
      <c r="D548" s="5"/>
      <c r="E548" s="55"/>
      <c r="F548" s="55"/>
    </row>
    <row r="549" spans="1:6" hidden="1" x14ac:dyDescent="0.2">
      <c r="A549" s="4"/>
      <c r="B549" s="4"/>
      <c r="C549" s="4"/>
      <c r="D549" s="4"/>
      <c r="E549" s="197"/>
      <c r="F549" s="197"/>
    </row>
    <row r="550" spans="1:6" hidden="1" x14ac:dyDescent="0.2">
      <c r="A550" s="2"/>
      <c r="B550" s="2"/>
      <c r="C550" s="2"/>
      <c r="D550" s="2"/>
    </row>
    <row r="551" spans="1:6" hidden="1" x14ac:dyDescent="0.2">
      <c r="A551" s="2"/>
      <c r="B551" s="2"/>
      <c r="C551" s="2"/>
      <c r="D551" s="2"/>
    </row>
    <row r="552" spans="1:6" hidden="1" x14ac:dyDescent="0.2">
      <c r="A552" s="2"/>
      <c r="B552" s="2"/>
      <c r="C552" s="2"/>
      <c r="D552" s="2"/>
    </row>
    <row r="553" spans="1:6" hidden="1" x14ac:dyDescent="0.2">
      <c r="A553" s="2"/>
      <c r="B553" s="2"/>
      <c r="C553" s="2"/>
      <c r="D553" s="2"/>
    </row>
    <row r="554" spans="1:6" hidden="1" x14ac:dyDescent="0.2">
      <c r="A554" s="2"/>
      <c r="B554" s="2"/>
      <c r="C554" s="2"/>
      <c r="D554" s="2"/>
    </row>
    <row r="555" spans="1:6" hidden="1" x14ac:dyDescent="0.2">
      <c r="A555" s="2"/>
      <c r="B555" s="2"/>
      <c r="C555" s="2"/>
      <c r="D555" s="2"/>
    </row>
    <row r="556" spans="1:6" ht="15.75" hidden="1" x14ac:dyDescent="0.25">
      <c r="A556" s="2"/>
      <c r="B556" s="2"/>
      <c r="C556" s="2"/>
      <c r="D556" s="3"/>
      <c r="E556" s="198"/>
      <c r="F556" s="198"/>
    </row>
    <row r="557" spans="1:6" hidden="1" x14ac:dyDescent="0.2">
      <c r="A557" s="2"/>
      <c r="B557" s="2"/>
      <c r="C557" s="2"/>
      <c r="D557" s="2"/>
    </row>
    <row r="558" spans="1:6" hidden="1" x14ac:dyDescent="0.2">
      <c r="A558" s="2"/>
      <c r="B558" s="2"/>
      <c r="C558" s="2"/>
      <c r="D558" s="2"/>
    </row>
    <row r="559" spans="1:6" x14ac:dyDescent="0.2">
      <c r="A559" s="2"/>
      <c r="B559" s="2"/>
      <c r="C559" s="2"/>
      <c r="D559" s="2"/>
    </row>
    <row r="560" spans="1:6" x14ac:dyDescent="0.2">
      <c r="A560" s="2"/>
      <c r="B560" s="2"/>
      <c r="C560" s="2"/>
      <c r="D560" s="60"/>
    </row>
    <row r="561" spans="1:6" ht="15.75" hidden="1" x14ac:dyDescent="0.25">
      <c r="A561" s="2"/>
      <c r="B561" s="2"/>
      <c r="C561" s="2"/>
      <c r="D561" s="2"/>
      <c r="E561" s="198"/>
      <c r="F561" s="198"/>
    </row>
    <row r="562" spans="1:6" hidden="1" x14ac:dyDescent="0.2">
      <c r="A562" s="2"/>
      <c r="B562" s="2"/>
      <c r="C562" s="2"/>
      <c r="D562" s="2"/>
    </row>
    <row r="563" spans="1:6" hidden="1" x14ac:dyDescent="0.2">
      <c r="A563" s="2"/>
      <c r="B563" s="2"/>
      <c r="C563" s="2"/>
      <c r="D563" s="2"/>
    </row>
    <row r="564" spans="1:6" hidden="1" x14ac:dyDescent="0.2">
      <c r="A564" s="2"/>
      <c r="B564" s="2"/>
      <c r="C564" s="2"/>
      <c r="D564" s="2"/>
    </row>
    <row r="565" spans="1:6" hidden="1" x14ac:dyDescent="0.2">
      <c r="A565" s="2"/>
      <c r="B565" s="2"/>
      <c r="C565" s="2"/>
      <c r="D565" s="2"/>
      <c r="E565" s="199"/>
      <c r="F565" s="199"/>
    </row>
    <row r="566" spans="1:6" hidden="1" x14ac:dyDescent="0.2">
      <c r="A566" s="2"/>
      <c r="B566" s="2"/>
      <c r="C566" s="2"/>
      <c r="D566" s="2"/>
      <c r="E566" s="199"/>
      <c r="F566" s="199"/>
    </row>
    <row r="567" spans="1:6" hidden="1" x14ac:dyDescent="0.2">
      <c r="A567" s="2"/>
      <c r="B567" s="2"/>
      <c r="C567" s="2"/>
      <c r="D567" s="2"/>
      <c r="E567" s="199"/>
      <c r="F567" s="199"/>
    </row>
    <row r="568" spans="1:6" hidden="1" x14ac:dyDescent="0.2">
      <c r="A568" s="2"/>
      <c r="B568" s="2"/>
      <c r="C568" s="2"/>
      <c r="D568" s="2"/>
      <c r="E568" s="199"/>
      <c r="F568" s="199"/>
    </row>
    <row r="569" spans="1:6" hidden="1" x14ac:dyDescent="0.2">
      <c r="A569" s="2"/>
      <c r="B569" s="2"/>
      <c r="C569" s="2"/>
      <c r="D569" s="2"/>
      <c r="E569" s="199"/>
      <c r="F569" s="199"/>
    </row>
    <row r="570" spans="1:6" hidden="1" x14ac:dyDescent="0.2">
      <c r="A570" s="2"/>
      <c r="B570" s="2"/>
      <c r="C570" s="2"/>
      <c r="D570" s="2"/>
      <c r="E570" s="199"/>
      <c r="F570" s="199"/>
    </row>
    <row r="571" spans="1:6" hidden="1" x14ac:dyDescent="0.2">
      <c r="A571" s="2"/>
      <c r="B571" s="2"/>
      <c r="C571" s="2"/>
      <c r="D571" s="2"/>
      <c r="E571" s="199"/>
      <c r="F571" s="199"/>
    </row>
    <row r="572" spans="1:6" hidden="1" x14ac:dyDescent="0.2">
      <c r="A572" s="2"/>
      <c r="B572" s="2"/>
      <c r="C572" s="2"/>
      <c r="D572" s="2"/>
      <c r="E572" s="199"/>
      <c r="F572" s="199"/>
    </row>
    <row r="573" spans="1:6" hidden="1" x14ac:dyDescent="0.2">
      <c r="A573" s="2"/>
      <c r="B573" s="2"/>
      <c r="C573" s="2"/>
      <c r="D573" s="2"/>
      <c r="E573" s="199"/>
      <c r="F573" s="199"/>
    </row>
    <row r="574" spans="1:6" hidden="1" x14ac:dyDescent="0.2">
      <c r="A574" s="2"/>
      <c r="B574" s="2"/>
      <c r="C574" s="2"/>
      <c r="D574" s="2"/>
      <c r="E574" s="199"/>
      <c r="F574" s="199"/>
    </row>
    <row r="575" spans="1:6" hidden="1" x14ac:dyDescent="0.2">
      <c r="A575" s="2"/>
      <c r="B575" s="2"/>
      <c r="C575" s="2"/>
      <c r="D575" s="2"/>
      <c r="E575" s="199"/>
      <c r="F575" s="199"/>
    </row>
    <row r="576" spans="1:6" hidden="1" x14ac:dyDescent="0.2">
      <c r="A576" s="2"/>
      <c r="B576" s="2"/>
      <c r="C576" s="2"/>
      <c r="D576" s="2"/>
      <c r="E576" s="199"/>
      <c r="F576" s="199"/>
    </row>
    <row r="577" spans="1:6" x14ac:dyDescent="0.2">
      <c r="A577" s="2"/>
      <c r="B577" s="2"/>
      <c r="C577" s="2"/>
      <c r="D577" s="2"/>
      <c r="E577" s="199"/>
      <c r="F577" s="199"/>
    </row>
    <row r="578" spans="1:6" x14ac:dyDescent="0.2">
      <c r="A578" s="2"/>
      <c r="B578" s="2"/>
      <c r="C578" s="2"/>
      <c r="D578" s="2"/>
      <c r="E578" s="199"/>
      <c r="F578" s="199"/>
    </row>
    <row r="579" spans="1:6" x14ac:dyDescent="0.2">
      <c r="A579" s="2"/>
      <c r="B579" s="2"/>
      <c r="C579" s="2"/>
      <c r="D579" s="2"/>
      <c r="E579" s="199"/>
      <c r="F579" s="199"/>
    </row>
    <row r="580" spans="1:6" x14ac:dyDescent="0.2">
      <c r="A580" s="2"/>
      <c r="B580" s="2"/>
      <c r="C580" s="2"/>
      <c r="D580" s="2"/>
      <c r="E580" s="199"/>
      <c r="F580" s="199"/>
    </row>
    <row r="581" spans="1:6" x14ac:dyDescent="0.2">
      <c r="A581" s="2"/>
      <c r="B581" s="2"/>
      <c r="C581" s="2"/>
      <c r="D581" s="2"/>
    </row>
    <row r="582" spans="1:6" x14ac:dyDescent="0.2">
      <c r="A582" s="2"/>
      <c r="B582" s="2"/>
      <c r="C582" s="2"/>
      <c r="D582" s="2"/>
    </row>
    <row r="583" spans="1:6" x14ac:dyDescent="0.2">
      <c r="A583" s="2"/>
      <c r="B583" s="2"/>
      <c r="C583" s="2"/>
      <c r="D583" s="2"/>
    </row>
    <row r="584" spans="1:6" x14ac:dyDescent="0.2">
      <c r="A584" s="2"/>
      <c r="B584" s="2"/>
      <c r="C584" s="2"/>
      <c r="D584" s="2"/>
    </row>
    <row r="585" spans="1:6" x14ac:dyDescent="0.2">
      <c r="A585" s="2"/>
      <c r="B585" s="2"/>
      <c r="C585" s="2"/>
      <c r="D585" s="2"/>
    </row>
    <row r="586" spans="1:6" x14ac:dyDescent="0.2">
      <c r="A586" s="2"/>
      <c r="B586" s="2"/>
      <c r="C586" s="2"/>
      <c r="D586" s="2"/>
    </row>
    <row r="587" spans="1:6" ht="15.75" x14ac:dyDescent="0.25">
      <c r="A587" s="2"/>
      <c r="B587" s="2"/>
      <c r="C587" s="2"/>
      <c r="D587" s="2"/>
      <c r="E587" s="198"/>
      <c r="F587" s="198"/>
    </row>
    <row r="588" spans="1:6" x14ac:dyDescent="0.2">
      <c r="A588" s="2"/>
      <c r="B588" s="2"/>
      <c r="C588" s="2"/>
      <c r="D588" s="2"/>
    </row>
    <row r="589" spans="1:6" x14ac:dyDescent="0.2">
      <c r="A589" s="2"/>
      <c r="B589" s="2"/>
      <c r="C589" s="2"/>
      <c r="D589" s="2"/>
    </row>
    <row r="590" spans="1:6" x14ac:dyDescent="0.2">
      <c r="A590" s="2"/>
      <c r="B590" s="2"/>
      <c r="C590" s="2"/>
      <c r="D590" s="2"/>
    </row>
    <row r="591" spans="1:6" x14ac:dyDescent="0.2">
      <c r="A591" s="2"/>
      <c r="B591" s="2"/>
      <c r="C591" s="2"/>
      <c r="D591" s="2"/>
    </row>
    <row r="592" spans="1:6" x14ac:dyDescent="0.2">
      <c r="A592" s="2"/>
      <c r="B592" s="2"/>
      <c r="C592" s="2"/>
      <c r="D592" s="2"/>
    </row>
    <row r="593" spans="1:6" x14ac:dyDescent="0.2">
      <c r="A593" s="2"/>
      <c r="B593" s="2"/>
      <c r="C593" s="2"/>
      <c r="D593" s="2"/>
    </row>
    <row r="594" spans="1:6" x14ac:dyDescent="0.2">
      <c r="A594" s="2"/>
      <c r="B594" s="2"/>
      <c r="C594" s="2"/>
      <c r="D594" s="2"/>
    </row>
    <row r="595" spans="1:6" x14ac:dyDescent="0.2">
      <c r="A595" s="2"/>
      <c r="B595" s="2"/>
      <c r="C595" s="2"/>
      <c r="D595" s="2"/>
    </row>
    <row r="596" spans="1:6" x14ac:dyDescent="0.2">
      <c r="A596" s="2"/>
      <c r="B596" s="2"/>
      <c r="C596" s="2"/>
      <c r="D596" s="2"/>
    </row>
    <row r="597" spans="1:6" x14ac:dyDescent="0.2">
      <c r="A597" s="2"/>
      <c r="B597" s="2"/>
      <c r="C597" s="2"/>
      <c r="D597" s="2"/>
    </row>
    <row r="598" spans="1:6" x14ac:dyDescent="0.2">
      <c r="A598" s="2"/>
      <c r="B598" s="2"/>
      <c r="C598" s="2"/>
      <c r="D598" s="2"/>
    </row>
    <row r="599" spans="1:6" x14ac:dyDescent="0.2">
      <c r="A599" s="2"/>
      <c r="B599" s="2"/>
      <c r="C599" s="2"/>
      <c r="D599" s="2"/>
    </row>
    <row r="600" spans="1:6" ht="15.75" x14ac:dyDescent="0.25">
      <c r="A600" s="2"/>
      <c r="B600" s="2"/>
      <c r="C600" s="2"/>
      <c r="D600" s="2"/>
      <c r="E600" s="198"/>
      <c r="F600" s="198"/>
    </row>
    <row r="601" spans="1:6" x14ac:dyDescent="0.2">
      <c r="A601" s="2"/>
      <c r="B601" s="2"/>
      <c r="C601" s="2"/>
      <c r="D601" s="2"/>
    </row>
    <row r="602" spans="1:6" x14ac:dyDescent="0.2">
      <c r="A602" s="2"/>
      <c r="B602" s="2"/>
      <c r="C602" s="2"/>
      <c r="D602" s="2"/>
    </row>
    <row r="603" spans="1:6" x14ac:dyDescent="0.2">
      <c r="A603" s="2"/>
      <c r="B603" s="2"/>
      <c r="C603" s="2"/>
      <c r="D603" s="2"/>
    </row>
    <row r="604" spans="1:6" x14ac:dyDescent="0.2">
      <c r="A604" s="2"/>
      <c r="B604" s="2"/>
      <c r="C604" s="2"/>
      <c r="D604" s="2"/>
    </row>
    <row r="605" spans="1:6" x14ac:dyDescent="0.2">
      <c r="A605" s="2"/>
      <c r="B605" s="2"/>
      <c r="C605" s="2"/>
      <c r="D605" s="2"/>
    </row>
    <row r="606" spans="1:6" x14ac:dyDescent="0.2">
      <c r="A606" s="2"/>
      <c r="B606" s="2"/>
      <c r="C606" s="2"/>
      <c r="D606" s="2"/>
    </row>
    <row r="607" spans="1:6" x14ac:dyDescent="0.2">
      <c r="A607" s="2"/>
      <c r="B607" s="2"/>
      <c r="C607" s="2"/>
      <c r="D607" s="2"/>
    </row>
    <row r="608" spans="1:6" x14ac:dyDescent="0.2">
      <c r="A608" s="2"/>
      <c r="B608" s="2"/>
      <c r="C608" s="2"/>
      <c r="D608" s="2"/>
    </row>
    <row r="609" spans="1:6" x14ac:dyDescent="0.2">
      <c r="A609" s="2"/>
      <c r="B609" s="2"/>
      <c r="C609" s="2"/>
      <c r="D609" s="2"/>
    </row>
    <row r="610" spans="1:6" x14ac:dyDescent="0.2">
      <c r="A610" s="2"/>
      <c r="B610" s="2"/>
      <c r="C610" s="2"/>
      <c r="D610" s="2"/>
    </row>
    <row r="611" spans="1:6" x14ac:dyDescent="0.2">
      <c r="A611" s="2"/>
      <c r="B611" s="2"/>
      <c r="C611" s="2"/>
      <c r="D611" s="2"/>
    </row>
    <row r="612" spans="1:6" x14ac:dyDescent="0.2">
      <c r="A612" s="2"/>
      <c r="B612" s="2"/>
      <c r="C612" s="2"/>
      <c r="D612" s="2"/>
    </row>
    <row r="613" spans="1:6" x14ac:dyDescent="0.2">
      <c r="A613" s="2"/>
      <c r="B613" s="2"/>
      <c r="C613" s="2"/>
      <c r="D613" s="2"/>
      <c r="E613" s="199"/>
      <c r="F613" s="199"/>
    </row>
  </sheetData>
  <sortState ref="A86:K128">
    <sortCondition ref="A86"/>
  </sortState>
  <dataConsolidate/>
  <mergeCells count="3">
    <mergeCell ref="A1:C1"/>
    <mergeCell ref="B255:D255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8"/>
  <sheetViews>
    <sheetView topLeftCell="A229" zoomScale="98" zoomScaleNormal="98" zoomScaleSheetLayoutView="100" workbookViewId="0">
      <pane xSplit="5" topLeftCell="F1" activePane="topRight" state="frozen"/>
      <selection pane="topRight" activeCell="L270" sqref="L270"/>
    </sheetView>
  </sheetViews>
  <sheetFormatPr defaultColWidth="9.140625" defaultRowHeight="12.75" x14ac:dyDescent="0.2"/>
  <cols>
    <col min="1" max="1" width="7.28515625" style="63" customWidth="1"/>
    <col min="2" max="2" width="10.140625" style="63" customWidth="1"/>
    <col min="3" max="3" width="67.28515625" style="63" customWidth="1"/>
    <col min="4" max="5" width="15.7109375" style="62" customWidth="1"/>
    <col min="6" max="6" width="15.7109375" style="63" customWidth="1"/>
    <col min="7" max="7" width="9.140625" style="63" customWidth="1"/>
    <col min="8" max="16384" width="9.140625" style="63"/>
  </cols>
  <sheetData>
    <row r="1" spans="1:7" ht="21" customHeight="1" x14ac:dyDescent="0.25">
      <c r="A1" s="64" t="s">
        <v>84</v>
      </c>
      <c r="B1" s="65"/>
      <c r="C1" s="66"/>
      <c r="D1" s="231"/>
      <c r="E1" s="226"/>
    </row>
    <row r="2" spans="1:7" ht="22.7" customHeight="1" x14ac:dyDescent="0.3">
      <c r="A2" s="64"/>
      <c r="B2" s="65"/>
      <c r="C2" s="105"/>
    </row>
    <row r="3" spans="1:7" s="65" customFormat="1" ht="24" customHeight="1" x14ac:dyDescent="0.3">
      <c r="A3" s="67" t="s">
        <v>284</v>
      </c>
      <c r="B3" s="67"/>
      <c r="C3" s="241" t="s">
        <v>668</v>
      </c>
      <c r="D3" s="227"/>
      <c r="E3" s="227"/>
    </row>
    <row r="4" spans="1:7" s="51" customFormat="1" ht="12.75" customHeight="1" x14ac:dyDescent="0.2">
      <c r="A4" s="68"/>
      <c r="B4" s="69"/>
      <c r="C4" s="68"/>
      <c r="D4" s="55"/>
      <c r="E4" s="55"/>
    </row>
    <row r="5" spans="1:7" s="51" customFormat="1" ht="18" customHeight="1" thickBot="1" x14ac:dyDescent="0.25">
      <c r="A5" s="68"/>
      <c r="B5" s="69"/>
      <c r="C5" s="68"/>
      <c r="D5" s="55"/>
      <c r="E5" s="55"/>
    </row>
    <row r="6" spans="1:7" s="51" customFormat="1" ht="15" customHeight="1" x14ac:dyDescent="0.25">
      <c r="A6" s="106" t="s">
        <v>14</v>
      </c>
      <c r="B6" s="107" t="s">
        <v>13</v>
      </c>
      <c r="C6" s="106" t="s">
        <v>12</v>
      </c>
      <c r="D6" s="228" t="s">
        <v>11</v>
      </c>
      <c r="E6" s="228" t="s">
        <v>11</v>
      </c>
      <c r="F6" s="20" t="s">
        <v>0</v>
      </c>
      <c r="G6" s="113" t="s">
        <v>334</v>
      </c>
    </row>
    <row r="7" spans="1:7" s="51" customFormat="1" ht="21" customHeight="1" thickBot="1" x14ac:dyDescent="0.3">
      <c r="A7" s="108"/>
      <c r="B7" s="109"/>
      <c r="C7" s="110"/>
      <c r="D7" s="229" t="s">
        <v>10</v>
      </c>
      <c r="E7" s="229" t="s">
        <v>9</v>
      </c>
      <c r="F7" s="215" t="s">
        <v>667</v>
      </c>
      <c r="G7" s="114" t="s">
        <v>335</v>
      </c>
    </row>
    <row r="8" spans="1:7" s="51" customFormat="1" ht="18" customHeight="1" thickTop="1" x14ac:dyDescent="0.25">
      <c r="A8" s="240">
        <v>10</v>
      </c>
      <c r="B8" s="240"/>
      <c r="C8" s="93" t="s">
        <v>331</v>
      </c>
      <c r="D8" s="83"/>
      <c r="E8" s="191"/>
      <c r="F8" s="130"/>
      <c r="G8" s="128"/>
    </row>
    <row r="9" spans="1:7" s="51" customFormat="1" ht="13.5" customHeight="1" x14ac:dyDescent="0.25">
      <c r="A9" s="57"/>
      <c r="B9" s="57"/>
      <c r="C9" s="92"/>
      <c r="D9" s="52"/>
      <c r="E9" s="192"/>
      <c r="F9" s="273"/>
      <c r="G9" s="74"/>
    </row>
    <row r="10" spans="1:7" s="51" customFormat="1" ht="15" hidden="1" customHeight="1" x14ac:dyDescent="0.2">
      <c r="A10" s="59"/>
      <c r="B10" s="232">
        <v>2143</v>
      </c>
      <c r="C10" s="59" t="s">
        <v>85</v>
      </c>
      <c r="D10" s="53"/>
      <c r="E10" s="180"/>
      <c r="F10" s="112"/>
      <c r="G10" s="111" t="e">
        <f>(#REF!/E10)*100</f>
        <v>#REF!</v>
      </c>
    </row>
    <row r="11" spans="1:7" s="51" customFormat="1" ht="15" hidden="1" customHeight="1" x14ac:dyDescent="0.2">
      <c r="A11" s="74"/>
      <c r="B11" s="129"/>
      <c r="C11" s="73"/>
      <c r="D11" s="53"/>
      <c r="E11" s="180"/>
      <c r="F11" s="269"/>
      <c r="G11" s="268"/>
    </row>
    <row r="12" spans="1:7" s="51" customFormat="1" ht="15" customHeight="1" x14ac:dyDescent="0.2">
      <c r="A12" s="74"/>
      <c r="B12" s="129">
        <v>2212</v>
      </c>
      <c r="C12" s="73" t="s">
        <v>86</v>
      </c>
      <c r="D12" s="53">
        <v>8171</v>
      </c>
      <c r="E12" s="180">
        <v>6118</v>
      </c>
      <c r="F12" s="112">
        <v>3844.1</v>
      </c>
      <c r="G12" s="111">
        <f>(F12/E12)*100</f>
        <v>62.832625040863022</v>
      </c>
    </row>
    <row r="13" spans="1:7" s="51" customFormat="1" ht="15" customHeight="1" x14ac:dyDescent="0.2">
      <c r="A13" s="59"/>
      <c r="B13" s="31">
        <v>2219</v>
      </c>
      <c r="C13" s="72" t="s">
        <v>87</v>
      </c>
      <c r="D13" s="53">
        <v>3650</v>
      </c>
      <c r="E13" s="274">
        <v>3276</v>
      </c>
      <c r="F13" s="112">
        <v>2385.8000000000002</v>
      </c>
      <c r="G13" s="268">
        <f t="shared" ref="G13:G30" si="0">(F13/E13)*100</f>
        <v>72.826617826617834</v>
      </c>
    </row>
    <row r="14" spans="1:7" s="51" customFormat="1" ht="15" hidden="1" customHeight="1" x14ac:dyDescent="0.2">
      <c r="A14" s="59"/>
      <c r="B14" s="232">
        <v>2221</v>
      </c>
      <c r="C14" s="59" t="s">
        <v>88</v>
      </c>
      <c r="D14" s="53"/>
      <c r="E14" s="274"/>
      <c r="F14" s="112"/>
      <c r="G14" s="268" t="e">
        <f t="shared" si="0"/>
        <v>#DIV/0!</v>
      </c>
    </row>
    <row r="15" spans="1:7" s="51" customFormat="1" ht="15" hidden="1" customHeight="1" x14ac:dyDescent="0.2">
      <c r="A15" s="59"/>
      <c r="B15" s="232">
        <v>3113</v>
      </c>
      <c r="C15" s="59" t="s">
        <v>94</v>
      </c>
      <c r="D15" s="53"/>
      <c r="E15" s="274"/>
      <c r="F15" s="112"/>
      <c r="G15" s="268" t="e">
        <f t="shared" si="0"/>
        <v>#DIV/0!</v>
      </c>
    </row>
    <row r="16" spans="1:7" s="51" customFormat="1" ht="15" hidden="1" customHeight="1" x14ac:dyDescent="0.2">
      <c r="A16" s="59"/>
      <c r="B16" s="31">
        <v>3326</v>
      </c>
      <c r="C16" s="73" t="s">
        <v>382</v>
      </c>
      <c r="D16" s="53"/>
      <c r="E16" s="274"/>
      <c r="F16" s="112"/>
      <c r="G16" s="268" t="e">
        <f t="shared" si="0"/>
        <v>#DIV/0!</v>
      </c>
    </row>
    <row r="17" spans="1:7" s="51" customFormat="1" ht="15" hidden="1" customHeight="1" x14ac:dyDescent="0.2">
      <c r="A17" s="59"/>
      <c r="B17" s="31">
        <v>2271</v>
      </c>
      <c r="C17" s="73" t="s">
        <v>524</v>
      </c>
      <c r="D17" s="53"/>
      <c r="E17" s="274"/>
      <c r="F17" s="112"/>
      <c r="G17" s="268" t="e">
        <f t="shared" si="0"/>
        <v>#DIV/0!</v>
      </c>
    </row>
    <row r="18" spans="1:7" s="51" customFormat="1" ht="15" hidden="1" customHeight="1" x14ac:dyDescent="0.2">
      <c r="A18" s="59"/>
      <c r="B18" s="31">
        <v>3421</v>
      </c>
      <c r="C18" s="73" t="s">
        <v>101</v>
      </c>
      <c r="D18" s="53"/>
      <c r="E18" s="274"/>
      <c r="F18" s="112"/>
      <c r="G18" s="268" t="e">
        <f t="shared" si="0"/>
        <v>#DIV/0!</v>
      </c>
    </row>
    <row r="19" spans="1:7" s="51" customFormat="1" ht="15.75" customHeight="1" x14ac:dyDescent="0.2">
      <c r="A19" s="59"/>
      <c r="B19" s="31">
        <v>3631</v>
      </c>
      <c r="C19" s="73" t="s">
        <v>104</v>
      </c>
      <c r="D19" s="53">
        <v>35</v>
      </c>
      <c r="E19" s="274">
        <v>35</v>
      </c>
      <c r="F19" s="112">
        <v>0</v>
      </c>
      <c r="G19" s="268">
        <f t="shared" si="0"/>
        <v>0</v>
      </c>
    </row>
    <row r="20" spans="1:7" s="51" customFormat="1" ht="15.75" hidden="1" customHeight="1" x14ac:dyDescent="0.2">
      <c r="A20" s="59"/>
      <c r="B20" s="31">
        <v>3632</v>
      </c>
      <c r="C20" s="73" t="s">
        <v>105</v>
      </c>
      <c r="D20" s="53"/>
      <c r="E20" s="274"/>
      <c r="F20" s="112"/>
      <c r="G20" s="268" t="e">
        <f t="shared" si="0"/>
        <v>#DIV/0!</v>
      </c>
    </row>
    <row r="21" spans="1:7" s="51" customFormat="1" ht="15" customHeight="1" x14ac:dyDescent="0.2">
      <c r="A21" s="59"/>
      <c r="B21" s="232">
        <v>3639</v>
      </c>
      <c r="C21" s="59" t="s">
        <v>373</v>
      </c>
      <c r="D21" s="53">
        <v>0</v>
      </c>
      <c r="E21" s="274">
        <v>12261</v>
      </c>
      <c r="F21" s="112">
        <v>5</v>
      </c>
      <c r="G21" s="268">
        <f t="shared" si="0"/>
        <v>4.0779708017290597E-2</v>
      </c>
    </row>
    <row r="22" spans="1:7" s="51" customFormat="1" ht="15" customHeight="1" x14ac:dyDescent="0.2">
      <c r="A22" s="59"/>
      <c r="B22" s="31">
        <v>3722</v>
      </c>
      <c r="C22" s="73" t="s">
        <v>109</v>
      </c>
      <c r="D22" s="53">
        <v>44188</v>
      </c>
      <c r="E22" s="274">
        <v>34354</v>
      </c>
      <c r="F22" s="112">
        <v>18025.7</v>
      </c>
      <c r="G22" s="268">
        <f t="shared" si="0"/>
        <v>52.470454677766789</v>
      </c>
    </row>
    <row r="23" spans="1:7" s="51" customFormat="1" ht="17.25" hidden="1" customHeight="1" x14ac:dyDescent="0.2">
      <c r="A23" s="59"/>
      <c r="B23" s="31">
        <v>3725</v>
      </c>
      <c r="C23" s="72" t="s">
        <v>546</v>
      </c>
      <c r="D23" s="53"/>
      <c r="E23" s="274"/>
      <c r="F23" s="269"/>
      <c r="G23" s="268" t="e">
        <f t="shared" si="0"/>
        <v>#DIV/0!</v>
      </c>
    </row>
    <row r="24" spans="1:7" s="51" customFormat="1" ht="17.25" hidden="1" customHeight="1" x14ac:dyDescent="0.2">
      <c r="A24" s="59"/>
      <c r="B24" s="31">
        <v>3726</v>
      </c>
      <c r="C24" s="72" t="s">
        <v>110</v>
      </c>
      <c r="D24" s="53"/>
      <c r="E24" s="274"/>
      <c r="F24" s="112"/>
      <c r="G24" s="268" t="e">
        <f t="shared" si="0"/>
        <v>#DIV/0!</v>
      </c>
    </row>
    <row r="25" spans="1:7" s="51" customFormat="1" ht="16.350000000000001" customHeight="1" x14ac:dyDescent="0.2">
      <c r="A25" s="59"/>
      <c r="B25" s="85">
        <v>3745</v>
      </c>
      <c r="C25" s="76" t="s">
        <v>113</v>
      </c>
      <c r="D25" s="53">
        <v>4350</v>
      </c>
      <c r="E25" s="274">
        <v>4350</v>
      </c>
      <c r="F25" s="112">
        <v>1989.4</v>
      </c>
      <c r="G25" s="268">
        <f t="shared" si="0"/>
        <v>45.733333333333334</v>
      </c>
    </row>
    <row r="26" spans="1:7" s="51" customFormat="1" ht="15" customHeight="1" x14ac:dyDescent="0.2">
      <c r="A26" s="59"/>
      <c r="B26" s="31">
        <v>4349</v>
      </c>
      <c r="C26" s="59" t="s">
        <v>601</v>
      </c>
      <c r="D26" s="53">
        <v>4042</v>
      </c>
      <c r="E26" s="274">
        <v>4042</v>
      </c>
      <c r="F26" s="112">
        <v>1103.7</v>
      </c>
      <c r="G26" s="268">
        <f t="shared" si="0"/>
        <v>27.305789213260763</v>
      </c>
    </row>
    <row r="27" spans="1:7" s="51" customFormat="1" ht="14.1" hidden="1" customHeight="1" x14ac:dyDescent="0.2">
      <c r="A27" s="59"/>
      <c r="B27" s="31">
        <v>5269</v>
      </c>
      <c r="C27" s="59" t="s">
        <v>499</v>
      </c>
      <c r="D27" s="53"/>
      <c r="E27" s="274"/>
      <c r="F27" s="112"/>
      <c r="G27" s="268" t="e">
        <f t="shared" si="0"/>
        <v>#DIV/0!</v>
      </c>
    </row>
    <row r="28" spans="1:7" s="51" customFormat="1" ht="17.25" customHeight="1" thickBot="1" x14ac:dyDescent="0.25">
      <c r="A28" s="74"/>
      <c r="B28" s="31">
        <v>6171</v>
      </c>
      <c r="C28" s="59" t="s">
        <v>129</v>
      </c>
      <c r="D28" s="53">
        <v>462</v>
      </c>
      <c r="E28" s="274">
        <v>465.2</v>
      </c>
      <c r="F28" s="269">
        <v>121.3</v>
      </c>
      <c r="G28" s="268">
        <f t="shared" si="0"/>
        <v>26.074806534823729</v>
      </c>
    </row>
    <row r="29" spans="1:7" s="51" customFormat="1" ht="18.75" hidden="1" customHeight="1" thickBot="1" x14ac:dyDescent="0.25">
      <c r="A29" s="134"/>
      <c r="B29" s="270">
        <v>6221</v>
      </c>
      <c r="C29" s="271" t="s">
        <v>576</v>
      </c>
      <c r="D29" s="53"/>
      <c r="E29" s="180"/>
      <c r="F29" s="269"/>
      <c r="G29" s="268" t="e">
        <f t="shared" si="0"/>
        <v>#DIV/0!</v>
      </c>
    </row>
    <row r="30" spans="1:7" s="51" customFormat="1" ht="22.7" customHeight="1" thickTop="1" thickBot="1" x14ac:dyDescent="0.3">
      <c r="A30" s="79"/>
      <c r="B30" s="80"/>
      <c r="C30" s="89" t="s">
        <v>326</v>
      </c>
      <c r="D30" s="87">
        <f>SUM(D8:D29)</f>
        <v>64898</v>
      </c>
      <c r="E30" s="183">
        <f>SUM(E8:E29)</f>
        <v>64901.2</v>
      </c>
      <c r="F30" s="202">
        <f t="shared" ref="F30" si="1">SUM(F8:F29)</f>
        <v>27475</v>
      </c>
      <c r="G30" s="268">
        <f t="shared" si="0"/>
        <v>42.333577807498166</v>
      </c>
    </row>
    <row r="31" spans="1:7" s="51" customFormat="1" ht="12.75" customHeight="1" x14ac:dyDescent="0.2">
      <c r="A31" s="68"/>
      <c r="B31" s="69"/>
      <c r="C31" s="68"/>
      <c r="D31" s="55"/>
      <c r="E31" s="55"/>
    </row>
    <row r="32" spans="1:7" s="51" customFormat="1" ht="12.75" customHeight="1" thickBot="1" x14ac:dyDescent="0.25">
      <c r="A32" s="68"/>
      <c r="B32" s="69"/>
      <c r="C32" s="68"/>
      <c r="D32" s="55"/>
      <c r="E32" s="55"/>
    </row>
    <row r="33" spans="1:7" s="51" customFormat="1" ht="15.75" x14ac:dyDescent="0.25">
      <c r="A33" s="106" t="s">
        <v>14</v>
      </c>
      <c r="B33" s="107" t="s">
        <v>13</v>
      </c>
      <c r="C33" s="106" t="s">
        <v>12</v>
      </c>
      <c r="D33" s="228" t="s">
        <v>11</v>
      </c>
      <c r="E33" s="228" t="s">
        <v>11</v>
      </c>
      <c r="F33" s="20" t="s">
        <v>0</v>
      </c>
      <c r="G33" s="113" t="s">
        <v>334</v>
      </c>
    </row>
    <row r="34" spans="1:7" s="51" customFormat="1" ht="15.75" customHeight="1" thickBot="1" x14ac:dyDescent="0.3">
      <c r="A34" s="108"/>
      <c r="B34" s="109"/>
      <c r="C34" s="110"/>
      <c r="D34" s="229" t="s">
        <v>10</v>
      </c>
      <c r="E34" s="229" t="s">
        <v>9</v>
      </c>
      <c r="F34" s="215" t="s">
        <v>667</v>
      </c>
      <c r="G34" s="114" t="s">
        <v>335</v>
      </c>
    </row>
    <row r="35" spans="1:7" s="51" customFormat="1" ht="16.5" customHeight="1" thickTop="1" x14ac:dyDescent="0.25">
      <c r="A35" s="57">
        <v>20</v>
      </c>
      <c r="B35" s="57"/>
      <c r="C35" s="86" t="s">
        <v>411</v>
      </c>
      <c r="D35" s="52"/>
      <c r="E35" s="192"/>
      <c r="F35" s="130"/>
      <c r="G35" s="128"/>
    </row>
    <row r="36" spans="1:7" s="51" customFormat="1" ht="16.5" customHeight="1" x14ac:dyDescent="0.2">
      <c r="A36" s="56"/>
      <c r="B36" s="56"/>
      <c r="C36" s="58"/>
      <c r="D36" s="53"/>
      <c r="E36" s="180"/>
      <c r="F36" s="131"/>
      <c r="G36" s="59"/>
    </row>
    <row r="37" spans="1:7" s="51" customFormat="1" ht="15" hidden="1" customHeight="1" x14ac:dyDescent="0.2">
      <c r="A37" s="59"/>
      <c r="B37" s="71">
        <v>3541</v>
      </c>
      <c r="C37" s="59" t="s">
        <v>143</v>
      </c>
      <c r="D37" s="53"/>
      <c r="E37" s="180"/>
      <c r="F37" s="112"/>
      <c r="G37" s="118" t="e">
        <f>(#REF!/E37)*100</f>
        <v>#REF!</v>
      </c>
    </row>
    <row r="38" spans="1:7" s="51" customFormat="1" ht="15" customHeight="1" x14ac:dyDescent="0.2">
      <c r="A38" s="59"/>
      <c r="B38" s="71">
        <v>3599</v>
      </c>
      <c r="C38" s="59" t="s">
        <v>144</v>
      </c>
      <c r="D38" s="53">
        <v>5</v>
      </c>
      <c r="E38" s="180">
        <v>5</v>
      </c>
      <c r="F38" s="112">
        <v>0.7</v>
      </c>
      <c r="G38" s="268">
        <f t="shared" ref="G38:G67" si="2">(F38/E38)*100</f>
        <v>13.999999999999998</v>
      </c>
    </row>
    <row r="39" spans="1:7" s="51" customFormat="1" ht="15" hidden="1" customHeight="1" x14ac:dyDescent="0.2">
      <c r="A39" s="59"/>
      <c r="B39" s="71">
        <v>4193</v>
      </c>
      <c r="C39" s="59" t="s">
        <v>145</v>
      </c>
      <c r="D39" s="53"/>
      <c r="E39" s="180"/>
      <c r="F39" s="112"/>
      <c r="G39" s="268" t="e">
        <f t="shared" si="2"/>
        <v>#DIV/0!</v>
      </c>
    </row>
    <row r="40" spans="1:7" s="51" customFormat="1" ht="15" hidden="1" customHeight="1" x14ac:dyDescent="0.2">
      <c r="A40" s="59"/>
      <c r="B40" s="71">
        <v>3900</v>
      </c>
      <c r="C40" s="59" t="s">
        <v>392</v>
      </c>
      <c r="D40" s="53"/>
      <c r="E40" s="180"/>
      <c r="F40" s="112"/>
      <c r="G40" s="268" t="e">
        <f t="shared" si="2"/>
        <v>#DIV/0!</v>
      </c>
    </row>
    <row r="41" spans="1:7" s="51" customFormat="1" ht="15" x14ac:dyDescent="0.2">
      <c r="A41" s="78"/>
      <c r="B41" s="71">
        <v>4312</v>
      </c>
      <c r="C41" s="59" t="s">
        <v>247</v>
      </c>
      <c r="D41" s="53">
        <v>400</v>
      </c>
      <c r="E41" s="274">
        <v>457</v>
      </c>
      <c r="F41" s="112">
        <v>209.4</v>
      </c>
      <c r="G41" s="268">
        <f t="shared" si="2"/>
        <v>45.820568927789935</v>
      </c>
    </row>
    <row r="42" spans="1:7" s="51" customFormat="1" ht="15" x14ac:dyDescent="0.2">
      <c r="A42" s="78"/>
      <c r="B42" s="71">
        <v>4319</v>
      </c>
      <c r="C42" s="59" t="s">
        <v>301</v>
      </c>
      <c r="D42" s="53">
        <v>305</v>
      </c>
      <c r="E42" s="274">
        <v>305</v>
      </c>
      <c r="F42" s="112">
        <v>121.1</v>
      </c>
      <c r="G42" s="268">
        <f t="shared" si="2"/>
        <v>39.704918032786885</v>
      </c>
    </row>
    <row r="43" spans="1:7" s="51" customFormat="1" ht="15" x14ac:dyDescent="0.2">
      <c r="A43" s="78"/>
      <c r="B43" s="71">
        <v>4329</v>
      </c>
      <c r="C43" s="59" t="s">
        <v>146</v>
      </c>
      <c r="D43" s="53">
        <v>174</v>
      </c>
      <c r="E43" s="274">
        <v>374</v>
      </c>
      <c r="F43" s="112">
        <v>361.7</v>
      </c>
      <c r="G43" s="268">
        <f t="shared" si="2"/>
        <v>96.711229946524057</v>
      </c>
    </row>
    <row r="44" spans="1:7" s="51" customFormat="1" ht="15" hidden="1" x14ac:dyDescent="0.2">
      <c r="A44" s="59"/>
      <c r="B44" s="71">
        <v>4333</v>
      </c>
      <c r="C44" s="59" t="s">
        <v>147</v>
      </c>
      <c r="D44" s="53"/>
      <c r="E44" s="274"/>
      <c r="F44" s="112"/>
      <c r="G44" s="268" t="e">
        <f t="shared" si="2"/>
        <v>#DIV/0!</v>
      </c>
    </row>
    <row r="45" spans="1:7" s="51" customFormat="1" ht="15" x14ac:dyDescent="0.2">
      <c r="A45" s="59"/>
      <c r="B45" s="71">
        <v>4339</v>
      </c>
      <c r="C45" s="59" t="s">
        <v>148</v>
      </c>
      <c r="D45" s="53">
        <v>11568</v>
      </c>
      <c r="E45" s="274">
        <v>11568</v>
      </c>
      <c r="F45" s="112">
        <v>4150.3</v>
      </c>
      <c r="G45" s="268">
        <f t="shared" si="2"/>
        <v>35.877420470262791</v>
      </c>
    </row>
    <row r="46" spans="1:7" s="51" customFormat="1" ht="15" customHeight="1" x14ac:dyDescent="0.2">
      <c r="A46" s="59"/>
      <c r="B46" s="71">
        <v>4342</v>
      </c>
      <c r="C46" s="59" t="s">
        <v>149</v>
      </c>
      <c r="D46" s="53">
        <v>200</v>
      </c>
      <c r="E46" s="274">
        <v>1870</v>
      </c>
      <c r="F46" s="112">
        <v>407.2</v>
      </c>
      <c r="G46" s="268">
        <f t="shared" si="2"/>
        <v>21.775401069518715</v>
      </c>
    </row>
    <row r="47" spans="1:7" s="51" customFormat="1" ht="15" customHeight="1" x14ac:dyDescent="0.2">
      <c r="A47" s="59"/>
      <c r="B47" s="71">
        <v>4343</v>
      </c>
      <c r="C47" s="59" t="s">
        <v>150</v>
      </c>
      <c r="D47" s="53">
        <v>50</v>
      </c>
      <c r="E47" s="274">
        <v>50</v>
      </c>
      <c r="F47" s="112">
        <v>0</v>
      </c>
      <c r="G47" s="268">
        <f t="shared" si="2"/>
        <v>0</v>
      </c>
    </row>
    <row r="48" spans="1:7" s="51" customFormat="1" ht="15" customHeight="1" x14ac:dyDescent="0.2">
      <c r="A48" s="59"/>
      <c r="B48" s="71">
        <v>4344</v>
      </c>
      <c r="C48" s="59" t="s">
        <v>262</v>
      </c>
      <c r="D48" s="53">
        <v>337</v>
      </c>
      <c r="E48" s="274">
        <v>289</v>
      </c>
      <c r="F48" s="112">
        <v>289</v>
      </c>
      <c r="G48" s="268">
        <f t="shared" si="2"/>
        <v>100</v>
      </c>
    </row>
    <row r="49" spans="1:7" s="51" customFormat="1" ht="15" customHeight="1" x14ac:dyDescent="0.2">
      <c r="A49" s="59"/>
      <c r="B49" s="71">
        <v>4349</v>
      </c>
      <c r="C49" s="59" t="s">
        <v>151</v>
      </c>
      <c r="D49" s="53">
        <v>1951</v>
      </c>
      <c r="E49" s="274">
        <v>1552</v>
      </c>
      <c r="F49" s="112">
        <v>967.5</v>
      </c>
      <c r="G49" s="268">
        <f t="shared" si="2"/>
        <v>62.338917525773198</v>
      </c>
    </row>
    <row r="50" spans="1:7" s="51" customFormat="1" ht="15" customHeight="1" x14ac:dyDescent="0.2">
      <c r="A50" s="78"/>
      <c r="B50" s="81">
        <v>4351</v>
      </c>
      <c r="C50" s="78" t="s">
        <v>152</v>
      </c>
      <c r="D50" s="53">
        <v>2436</v>
      </c>
      <c r="E50" s="274">
        <v>2136.5</v>
      </c>
      <c r="F50" s="112">
        <v>2136.5</v>
      </c>
      <c r="G50" s="268">
        <f t="shared" si="2"/>
        <v>100</v>
      </c>
    </row>
    <row r="51" spans="1:7" s="51" customFormat="1" ht="15" hidden="1" customHeight="1" x14ac:dyDescent="0.2">
      <c r="A51" s="78"/>
      <c r="B51" s="81">
        <v>4353</v>
      </c>
      <c r="C51" s="78" t="s">
        <v>296</v>
      </c>
      <c r="D51" s="53"/>
      <c r="E51" s="274"/>
      <c r="F51" s="112"/>
      <c r="G51" s="268" t="e">
        <f t="shared" si="2"/>
        <v>#DIV/0!</v>
      </c>
    </row>
    <row r="52" spans="1:7" s="51" customFormat="1" ht="15" customHeight="1" x14ac:dyDescent="0.2">
      <c r="A52" s="78"/>
      <c r="B52" s="81">
        <v>4356</v>
      </c>
      <c r="C52" s="78" t="s">
        <v>248</v>
      </c>
      <c r="D52" s="53">
        <v>194</v>
      </c>
      <c r="E52" s="274">
        <v>272</v>
      </c>
      <c r="F52" s="112">
        <v>272</v>
      </c>
      <c r="G52" s="268">
        <f t="shared" si="2"/>
        <v>100</v>
      </c>
    </row>
    <row r="53" spans="1:7" s="51" customFormat="1" ht="15" customHeight="1" x14ac:dyDescent="0.2">
      <c r="A53" s="78"/>
      <c r="B53" s="81">
        <v>4357</v>
      </c>
      <c r="C53" s="78" t="s">
        <v>477</v>
      </c>
      <c r="D53" s="53">
        <v>261</v>
      </c>
      <c r="E53" s="274">
        <v>296</v>
      </c>
      <c r="F53" s="112">
        <v>296</v>
      </c>
      <c r="G53" s="268">
        <f t="shared" si="2"/>
        <v>100</v>
      </c>
    </row>
    <row r="54" spans="1:7" s="51" customFormat="1" ht="15" customHeight="1" x14ac:dyDescent="0.2">
      <c r="A54" s="78"/>
      <c r="B54" s="81">
        <v>4358</v>
      </c>
      <c r="C54" s="78" t="s">
        <v>251</v>
      </c>
      <c r="D54" s="53">
        <v>311</v>
      </c>
      <c r="E54" s="274">
        <v>280</v>
      </c>
      <c r="F54" s="112">
        <v>223</v>
      </c>
      <c r="G54" s="268">
        <f t="shared" si="2"/>
        <v>79.642857142857139</v>
      </c>
    </row>
    <row r="55" spans="1:7" s="51" customFormat="1" ht="15" customHeight="1" x14ac:dyDescent="0.2">
      <c r="A55" s="78"/>
      <c r="B55" s="81">
        <v>4359</v>
      </c>
      <c r="C55" s="78" t="s">
        <v>250</v>
      </c>
      <c r="D55" s="53">
        <v>47</v>
      </c>
      <c r="E55" s="274">
        <v>64.5</v>
      </c>
      <c r="F55" s="112">
        <v>62</v>
      </c>
      <c r="G55" s="268">
        <f t="shared" si="2"/>
        <v>96.124031007751938</v>
      </c>
    </row>
    <row r="56" spans="1:7" s="51" customFormat="1" ht="15" customHeight="1" x14ac:dyDescent="0.2">
      <c r="A56" s="59"/>
      <c r="B56" s="71">
        <v>4371</v>
      </c>
      <c r="C56" s="88" t="s">
        <v>153</v>
      </c>
      <c r="D56" s="53">
        <v>359</v>
      </c>
      <c r="E56" s="274">
        <v>456</v>
      </c>
      <c r="F56" s="112">
        <v>424</v>
      </c>
      <c r="G56" s="268">
        <f t="shared" si="2"/>
        <v>92.982456140350877</v>
      </c>
    </row>
    <row r="57" spans="1:7" s="51" customFormat="1" ht="15" x14ac:dyDescent="0.2">
      <c r="A57" s="59"/>
      <c r="B57" s="71">
        <v>4372</v>
      </c>
      <c r="C57" s="59" t="s">
        <v>263</v>
      </c>
      <c r="D57" s="53">
        <v>35</v>
      </c>
      <c r="E57" s="274">
        <v>95</v>
      </c>
      <c r="F57" s="112">
        <v>60</v>
      </c>
      <c r="G57" s="268">
        <f t="shared" si="2"/>
        <v>63.157894736842103</v>
      </c>
    </row>
    <row r="58" spans="1:7" s="51" customFormat="1" ht="15" x14ac:dyDescent="0.2">
      <c r="A58" s="59"/>
      <c r="B58" s="71">
        <v>4374</v>
      </c>
      <c r="C58" s="59" t="s">
        <v>154</v>
      </c>
      <c r="D58" s="53">
        <v>141</v>
      </c>
      <c r="E58" s="274">
        <v>288</v>
      </c>
      <c r="F58" s="112">
        <v>190</v>
      </c>
      <c r="G58" s="268">
        <f t="shared" si="2"/>
        <v>65.972222222222214</v>
      </c>
    </row>
    <row r="59" spans="1:7" s="51" customFormat="1" ht="15" x14ac:dyDescent="0.2">
      <c r="A59" s="59"/>
      <c r="B59" s="81">
        <v>4375</v>
      </c>
      <c r="C59" s="78" t="s">
        <v>590</v>
      </c>
      <c r="D59" s="53">
        <v>335</v>
      </c>
      <c r="E59" s="274">
        <v>0</v>
      </c>
      <c r="F59" s="269">
        <v>0</v>
      </c>
      <c r="G59" s="268" t="e">
        <f t="shared" si="2"/>
        <v>#DIV/0!</v>
      </c>
    </row>
    <row r="60" spans="1:7" s="51" customFormat="1" ht="15" x14ac:dyDescent="0.2">
      <c r="A60" s="59"/>
      <c r="B60" s="81">
        <v>4376</v>
      </c>
      <c r="C60" s="78" t="s">
        <v>379</v>
      </c>
      <c r="D60" s="53">
        <v>281</v>
      </c>
      <c r="E60" s="274">
        <v>378</v>
      </c>
      <c r="F60" s="112">
        <v>378</v>
      </c>
      <c r="G60" s="268">
        <f t="shared" si="2"/>
        <v>100</v>
      </c>
    </row>
    <row r="61" spans="1:7" s="51" customFormat="1" ht="15" hidden="1" x14ac:dyDescent="0.2">
      <c r="A61" s="59"/>
      <c r="B61" s="81">
        <v>4377</v>
      </c>
      <c r="C61" s="78" t="s">
        <v>420</v>
      </c>
      <c r="D61" s="53"/>
      <c r="E61" s="274"/>
      <c r="F61" s="112"/>
      <c r="G61" s="268" t="e">
        <f t="shared" si="2"/>
        <v>#DIV/0!</v>
      </c>
    </row>
    <row r="62" spans="1:7" s="51" customFormat="1" ht="15" x14ac:dyDescent="0.2">
      <c r="A62" s="59"/>
      <c r="B62" s="81">
        <v>4378</v>
      </c>
      <c r="C62" s="78" t="s">
        <v>264</v>
      </c>
      <c r="D62" s="53">
        <v>124</v>
      </c>
      <c r="E62" s="274">
        <v>167</v>
      </c>
      <c r="F62" s="112">
        <v>167</v>
      </c>
      <c r="G62" s="268">
        <f t="shared" si="2"/>
        <v>100</v>
      </c>
    </row>
    <row r="63" spans="1:7" s="51" customFormat="1" ht="15" x14ac:dyDescent="0.2">
      <c r="A63" s="78"/>
      <c r="B63" s="81">
        <v>4379</v>
      </c>
      <c r="C63" s="78" t="s">
        <v>252</v>
      </c>
      <c r="D63" s="53">
        <v>679</v>
      </c>
      <c r="E63" s="274">
        <v>960</v>
      </c>
      <c r="F63" s="112">
        <v>928</v>
      </c>
      <c r="G63" s="268">
        <f t="shared" si="2"/>
        <v>96.666666666666671</v>
      </c>
    </row>
    <row r="64" spans="1:7" s="51" customFormat="1" ht="15" x14ac:dyDescent="0.2">
      <c r="A64" s="78"/>
      <c r="B64" s="81">
        <v>4399</v>
      </c>
      <c r="C64" s="78" t="s">
        <v>155</v>
      </c>
      <c r="D64" s="53">
        <v>5513</v>
      </c>
      <c r="E64" s="274">
        <v>5513</v>
      </c>
      <c r="F64" s="112">
        <v>1146.8</v>
      </c>
      <c r="G64" s="268">
        <f t="shared" si="2"/>
        <v>20.801741338654089</v>
      </c>
    </row>
    <row r="65" spans="1:7" s="51" customFormat="1" ht="15.75" thickBot="1" x14ac:dyDescent="0.25">
      <c r="A65" s="78"/>
      <c r="B65" s="81">
        <v>6171</v>
      </c>
      <c r="C65" s="76" t="s">
        <v>178</v>
      </c>
      <c r="D65" s="53">
        <v>3077</v>
      </c>
      <c r="E65" s="274">
        <v>3595.2</v>
      </c>
      <c r="F65" s="112">
        <v>1076.4000000000001</v>
      </c>
      <c r="G65" s="268">
        <f t="shared" si="2"/>
        <v>29.939919893190925</v>
      </c>
    </row>
    <row r="66" spans="1:7" s="51" customFormat="1" ht="17.25" hidden="1" customHeight="1" thickBot="1" x14ac:dyDescent="0.25">
      <c r="A66" s="56"/>
      <c r="B66" s="56">
        <v>6402</v>
      </c>
      <c r="C66" s="72" t="s">
        <v>130</v>
      </c>
      <c r="D66" s="53"/>
      <c r="E66" s="180"/>
      <c r="F66" s="112"/>
      <c r="G66" s="268" t="e">
        <f t="shared" si="2"/>
        <v>#DIV/0!</v>
      </c>
    </row>
    <row r="67" spans="1:7" s="51" customFormat="1" ht="18.75" customHeight="1" thickTop="1" thickBot="1" x14ac:dyDescent="0.3">
      <c r="A67" s="79"/>
      <c r="B67" s="80"/>
      <c r="C67" s="89" t="s">
        <v>419</v>
      </c>
      <c r="D67" s="87">
        <f t="shared" ref="D67:F67" si="3">SUM(D37:D66)</f>
        <v>28783</v>
      </c>
      <c r="E67" s="183">
        <f t="shared" si="3"/>
        <v>30971.200000000001</v>
      </c>
      <c r="F67" s="202">
        <f t="shared" si="3"/>
        <v>13866.599999999999</v>
      </c>
      <c r="G67" s="268">
        <f t="shared" si="2"/>
        <v>44.772562897143146</v>
      </c>
    </row>
    <row r="68" spans="1:7" s="51" customFormat="1" ht="12.75" customHeight="1" x14ac:dyDescent="0.2">
      <c r="A68" s="68"/>
      <c r="B68" s="69"/>
      <c r="C68" s="68"/>
      <c r="D68" s="55"/>
      <c r="E68" s="55"/>
    </row>
    <row r="69" spans="1:7" s="51" customFormat="1" ht="21" customHeight="1" thickBot="1" x14ac:dyDescent="0.25">
      <c r="A69" s="68"/>
      <c r="B69" s="69"/>
      <c r="C69" s="68"/>
      <c r="D69" s="227"/>
      <c r="E69" s="227"/>
    </row>
    <row r="70" spans="1:7" s="51" customFormat="1" ht="15.75" x14ac:dyDescent="0.25">
      <c r="A70" s="106" t="s">
        <v>14</v>
      </c>
      <c r="B70" s="107" t="s">
        <v>13</v>
      </c>
      <c r="C70" s="106" t="s">
        <v>12</v>
      </c>
      <c r="D70" s="228" t="s">
        <v>11</v>
      </c>
      <c r="E70" s="228" t="s">
        <v>11</v>
      </c>
      <c r="F70" s="20" t="s">
        <v>0</v>
      </c>
      <c r="G70" s="113" t="s">
        <v>334</v>
      </c>
    </row>
    <row r="71" spans="1:7" s="51" customFormat="1" ht="15.75" customHeight="1" thickBot="1" x14ac:dyDescent="0.3">
      <c r="A71" s="108"/>
      <c r="B71" s="109"/>
      <c r="C71" s="110"/>
      <c r="D71" s="229" t="s">
        <v>10</v>
      </c>
      <c r="E71" s="229" t="s">
        <v>9</v>
      </c>
      <c r="F71" s="215" t="s">
        <v>667</v>
      </c>
      <c r="G71" s="114" t="s">
        <v>335</v>
      </c>
    </row>
    <row r="72" spans="1:7" s="51" customFormat="1" ht="16.5" customHeight="1" thickTop="1" x14ac:dyDescent="0.25">
      <c r="A72" s="57">
        <v>30</v>
      </c>
      <c r="B72" s="57"/>
      <c r="C72" s="86" t="s">
        <v>81</v>
      </c>
      <c r="D72" s="52"/>
      <c r="E72" s="192"/>
      <c r="F72" s="130"/>
      <c r="G72" s="128"/>
    </row>
    <row r="73" spans="1:7" s="51" customFormat="1" ht="16.5" customHeight="1" x14ac:dyDescent="0.2">
      <c r="A73" s="56"/>
      <c r="B73" s="56"/>
      <c r="C73" s="58"/>
      <c r="D73" s="53"/>
      <c r="E73" s="180"/>
      <c r="F73" s="131"/>
      <c r="G73" s="59"/>
    </row>
    <row r="74" spans="1:7" s="51" customFormat="1" ht="15" hidden="1" x14ac:dyDescent="0.2">
      <c r="A74" s="59"/>
      <c r="B74" s="56">
        <v>1014</v>
      </c>
      <c r="C74" s="59" t="s">
        <v>500</v>
      </c>
      <c r="D74" s="53"/>
      <c r="E74" s="180"/>
      <c r="F74" s="112"/>
      <c r="G74" s="111" t="e">
        <f>(#REF!/E74)*100</f>
        <v>#REF!</v>
      </c>
    </row>
    <row r="75" spans="1:7" s="51" customFormat="1" ht="15" x14ac:dyDescent="0.2">
      <c r="A75" s="59"/>
      <c r="B75" s="56">
        <v>2241</v>
      </c>
      <c r="C75" s="59" t="s">
        <v>90</v>
      </c>
      <c r="D75" s="53">
        <v>2500</v>
      </c>
      <c r="E75" s="274">
        <v>2500</v>
      </c>
      <c r="F75" s="275">
        <v>0</v>
      </c>
      <c r="G75" s="268">
        <f t="shared" ref="G75:G107" si="4">(F75/E75)*100</f>
        <v>0</v>
      </c>
    </row>
    <row r="76" spans="1:7" s="51" customFormat="1" ht="15" hidden="1" x14ac:dyDescent="0.2">
      <c r="A76" s="59"/>
      <c r="B76" s="56">
        <v>3341</v>
      </c>
      <c r="C76" s="68" t="s">
        <v>118</v>
      </c>
      <c r="D76" s="53"/>
      <c r="E76" s="180"/>
      <c r="F76" s="112"/>
      <c r="G76" s="268" t="e">
        <f t="shared" si="4"/>
        <v>#DIV/0!</v>
      </c>
    </row>
    <row r="77" spans="1:7" s="51" customFormat="1" ht="15.75" customHeight="1" x14ac:dyDescent="0.2">
      <c r="A77" s="59"/>
      <c r="B77" s="56">
        <v>3319</v>
      </c>
      <c r="C77" s="72" t="s">
        <v>383</v>
      </c>
      <c r="D77" s="53">
        <v>250</v>
      </c>
      <c r="E77" s="180">
        <v>250</v>
      </c>
      <c r="F77" s="112">
        <v>0</v>
      </c>
      <c r="G77" s="268">
        <f t="shared" si="4"/>
        <v>0</v>
      </c>
    </row>
    <row r="78" spans="1:7" s="51" customFormat="1" ht="15.75" hidden="1" customHeight="1" x14ac:dyDescent="0.2">
      <c r="A78" s="59"/>
      <c r="B78" s="56">
        <v>3326</v>
      </c>
      <c r="C78" s="72" t="s">
        <v>382</v>
      </c>
      <c r="D78" s="53"/>
      <c r="E78" s="180"/>
      <c r="F78" s="112"/>
      <c r="G78" s="268" t="e">
        <f t="shared" si="4"/>
        <v>#DIV/0!</v>
      </c>
    </row>
    <row r="79" spans="1:7" s="51" customFormat="1" ht="15.75" customHeight="1" x14ac:dyDescent="0.2">
      <c r="A79" s="59"/>
      <c r="B79" s="56">
        <v>3349</v>
      </c>
      <c r="C79" s="72" t="s">
        <v>119</v>
      </c>
      <c r="D79" s="53">
        <v>786</v>
      </c>
      <c r="E79" s="274">
        <v>786</v>
      </c>
      <c r="F79" s="112">
        <v>283.7</v>
      </c>
      <c r="G79" s="268">
        <f t="shared" si="4"/>
        <v>36.094147582697204</v>
      </c>
    </row>
    <row r="80" spans="1:7" s="51" customFormat="1" ht="14.1" customHeight="1" x14ac:dyDescent="0.2">
      <c r="A80" s="59"/>
      <c r="B80" s="71">
        <v>3419</v>
      </c>
      <c r="C80" s="73" t="s">
        <v>591</v>
      </c>
      <c r="D80" s="53">
        <v>0</v>
      </c>
      <c r="E80" s="274">
        <v>10</v>
      </c>
      <c r="F80" s="269">
        <v>10</v>
      </c>
      <c r="G80" s="268">
        <f t="shared" si="4"/>
        <v>100</v>
      </c>
    </row>
    <row r="81" spans="1:7" s="51" customFormat="1" ht="14.1" customHeight="1" x14ac:dyDescent="0.2">
      <c r="A81" s="59"/>
      <c r="B81" s="71">
        <v>3429</v>
      </c>
      <c r="C81" s="73" t="s">
        <v>679</v>
      </c>
      <c r="D81" s="53">
        <v>0</v>
      </c>
      <c r="E81" s="274">
        <v>10</v>
      </c>
      <c r="F81" s="275">
        <v>10</v>
      </c>
      <c r="G81" s="268">
        <f t="shared" si="4"/>
        <v>100</v>
      </c>
    </row>
    <row r="82" spans="1:7" s="51" customFormat="1" ht="15.75" customHeight="1" x14ac:dyDescent="0.2">
      <c r="A82" s="59"/>
      <c r="B82" s="71">
        <v>3699</v>
      </c>
      <c r="C82" s="73" t="s">
        <v>108</v>
      </c>
      <c r="D82" s="53">
        <v>741</v>
      </c>
      <c r="E82" s="274">
        <v>741</v>
      </c>
      <c r="F82" s="112">
        <v>115.7</v>
      </c>
      <c r="G82" s="268">
        <f t="shared" si="4"/>
        <v>15.6140350877193</v>
      </c>
    </row>
    <row r="83" spans="1:7" s="51" customFormat="1" ht="15.6" customHeight="1" x14ac:dyDescent="0.2">
      <c r="A83" s="59"/>
      <c r="B83" s="71">
        <v>3733</v>
      </c>
      <c r="C83" s="72" t="s">
        <v>111</v>
      </c>
      <c r="D83" s="53">
        <v>50</v>
      </c>
      <c r="E83" s="274">
        <v>50</v>
      </c>
      <c r="F83" s="112">
        <v>0</v>
      </c>
      <c r="G83" s="268">
        <f t="shared" si="4"/>
        <v>0</v>
      </c>
    </row>
    <row r="84" spans="1:7" s="51" customFormat="1" ht="15.75" hidden="1" customHeight="1" x14ac:dyDescent="0.2">
      <c r="A84" s="59"/>
      <c r="B84" s="71">
        <v>3744</v>
      </c>
      <c r="C84" s="72" t="s">
        <v>651</v>
      </c>
      <c r="D84" s="53"/>
      <c r="E84" s="274"/>
      <c r="F84" s="275"/>
      <c r="G84" s="268" t="e">
        <f t="shared" si="4"/>
        <v>#DIV/0!</v>
      </c>
    </row>
    <row r="85" spans="1:7" s="51" customFormat="1" ht="16.5" hidden="1" customHeight="1" x14ac:dyDescent="0.2">
      <c r="A85" s="59"/>
      <c r="B85" s="56">
        <v>3745</v>
      </c>
      <c r="C85" s="72" t="s">
        <v>113</v>
      </c>
      <c r="D85" s="53"/>
      <c r="E85" s="274"/>
      <c r="F85" s="112"/>
      <c r="G85" s="268" t="e">
        <f t="shared" si="4"/>
        <v>#DIV/0!</v>
      </c>
    </row>
    <row r="86" spans="1:7" s="51" customFormat="1" ht="15.75" hidden="1" customHeight="1" x14ac:dyDescent="0.2">
      <c r="A86" s="59"/>
      <c r="B86" s="56">
        <v>3749</v>
      </c>
      <c r="C86" s="59" t="s">
        <v>661</v>
      </c>
      <c r="D86" s="53"/>
      <c r="E86" s="274"/>
      <c r="F86" s="275"/>
      <c r="G86" s="268" t="e">
        <f t="shared" si="4"/>
        <v>#DIV/0!</v>
      </c>
    </row>
    <row r="87" spans="1:7" s="51" customFormat="1" ht="15.75" hidden="1" customHeight="1" x14ac:dyDescent="0.2">
      <c r="A87" s="59"/>
      <c r="B87" s="56">
        <v>3900</v>
      </c>
      <c r="C87" s="59" t="s">
        <v>377</v>
      </c>
      <c r="D87" s="53"/>
      <c r="E87" s="274"/>
      <c r="F87" s="112"/>
      <c r="G87" s="268" t="e">
        <f t="shared" si="4"/>
        <v>#DIV/0!</v>
      </c>
    </row>
    <row r="88" spans="1:7" s="51" customFormat="1" ht="15.75" hidden="1" customHeight="1" x14ac:dyDescent="0.2">
      <c r="A88" s="59"/>
      <c r="B88" s="56">
        <v>5212</v>
      </c>
      <c r="C88" s="59" t="s">
        <v>652</v>
      </c>
      <c r="D88" s="53"/>
      <c r="E88" s="274"/>
      <c r="F88" s="112"/>
      <c r="G88" s="268" t="e">
        <f t="shared" si="4"/>
        <v>#DIV/0!</v>
      </c>
    </row>
    <row r="89" spans="1:7" s="51" customFormat="1" ht="15.75" customHeight="1" x14ac:dyDescent="0.2">
      <c r="A89" s="59"/>
      <c r="B89" s="56">
        <v>5213</v>
      </c>
      <c r="C89" s="59" t="s">
        <v>378</v>
      </c>
      <c r="D89" s="53">
        <v>100</v>
      </c>
      <c r="E89" s="274">
        <v>100</v>
      </c>
      <c r="F89" s="112">
        <v>0</v>
      </c>
      <c r="G89" s="268">
        <f t="shared" si="4"/>
        <v>0</v>
      </c>
    </row>
    <row r="90" spans="1:7" s="51" customFormat="1" ht="15.75" hidden="1" customHeight="1" thickBot="1" x14ac:dyDescent="0.25">
      <c r="A90" s="59"/>
      <c r="B90" s="56">
        <v>5269</v>
      </c>
      <c r="C90" s="75" t="s">
        <v>499</v>
      </c>
      <c r="D90" s="53"/>
      <c r="E90" s="274"/>
      <c r="F90" s="112"/>
      <c r="G90" s="268" t="e">
        <f t="shared" si="4"/>
        <v>#DIV/0!</v>
      </c>
    </row>
    <row r="91" spans="1:7" s="51" customFormat="1" ht="15.75" hidden="1" customHeight="1" thickTop="1" x14ac:dyDescent="0.2">
      <c r="A91" s="59"/>
      <c r="B91" s="56">
        <v>5272</v>
      </c>
      <c r="C91" s="59" t="s">
        <v>120</v>
      </c>
      <c r="D91" s="53"/>
      <c r="E91" s="274"/>
      <c r="F91" s="112"/>
      <c r="G91" s="268" t="e">
        <f t="shared" si="4"/>
        <v>#DIV/0!</v>
      </c>
    </row>
    <row r="92" spans="1:7" s="51" customFormat="1" ht="15.75" customHeight="1" x14ac:dyDescent="0.2">
      <c r="A92" s="59"/>
      <c r="B92" s="56">
        <v>5279</v>
      </c>
      <c r="C92" s="59" t="s">
        <v>121</v>
      </c>
      <c r="D92" s="53">
        <v>60</v>
      </c>
      <c r="E92" s="274">
        <v>60</v>
      </c>
      <c r="F92" s="112">
        <v>21.3</v>
      </c>
      <c r="G92" s="268">
        <f t="shared" si="4"/>
        <v>35.500000000000007</v>
      </c>
    </row>
    <row r="93" spans="1:7" s="51" customFormat="1" ht="15.75" hidden="1" customHeight="1" x14ac:dyDescent="0.2">
      <c r="A93" s="59"/>
      <c r="B93" s="56">
        <v>5299</v>
      </c>
      <c r="C93" s="59" t="s">
        <v>653</v>
      </c>
      <c r="D93" s="53"/>
      <c r="E93" s="274"/>
      <c r="F93" s="275"/>
      <c r="G93" s="268" t="e">
        <f t="shared" si="4"/>
        <v>#DIV/0!</v>
      </c>
    </row>
    <row r="94" spans="1:7" s="51" customFormat="1" ht="15.75" hidden="1" customHeight="1" x14ac:dyDescent="0.2">
      <c r="A94" s="59"/>
      <c r="B94" s="56">
        <v>5311</v>
      </c>
      <c r="C94" s="59" t="s">
        <v>271</v>
      </c>
      <c r="D94" s="53"/>
      <c r="E94" s="274"/>
      <c r="F94" s="112"/>
      <c r="G94" s="268" t="e">
        <f t="shared" si="4"/>
        <v>#DIV/0!</v>
      </c>
    </row>
    <row r="95" spans="1:7" s="51" customFormat="1" ht="15" x14ac:dyDescent="0.2">
      <c r="A95" s="59"/>
      <c r="B95" s="56">
        <v>5512</v>
      </c>
      <c r="C95" s="68" t="s">
        <v>122</v>
      </c>
      <c r="D95" s="53">
        <v>2523</v>
      </c>
      <c r="E95" s="274">
        <v>2523</v>
      </c>
      <c r="F95" s="112">
        <v>498.9</v>
      </c>
      <c r="G95" s="268">
        <f t="shared" si="4"/>
        <v>19.774078478002377</v>
      </c>
    </row>
    <row r="96" spans="1:7" s="51" customFormat="1" ht="15.75" customHeight="1" x14ac:dyDescent="0.2">
      <c r="A96" s="59"/>
      <c r="B96" s="56">
        <v>6112</v>
      </c>
      <c r="C96" s="72" t="s">
        <v>123</v>
      </c>
      <c r="D96" s="53">
        <v>9754</v>
      </c>
      <c r="E96" s="274">
        <v>9754</v>
      </c>
      <c r="F96" s="112">
        <v>4257.7</v>
      </c>
      <c r="G96" s="268">
        <f t="shared" si="4"/>
        <v>43.650809924133689</v>
      </c>
    </row>
    <row r="97" spans="1:7" s="51" customFormat="1" ht="15.75" customHeight="1" x14ac:dyDescent="0.2">
      <c r="A97" s="59"/>
      <c r="B97" s="56">
        <v>6114</v>
      </c>
      <c r="C97" s="72" t="s">
        <v>124</v>
      </c>
      <c r="D97" s="53">
        <v>724</v>
      </c>
      <c r="E97" s="274">
        <v>724</v>
      </c>
      <c r="F97" s="112">
        <v>0</v>
      </c>
      <c r="G97" s="268">
        <f t="shared" si="4"/>
        <v>0</v>
      </c>
    </row>
    <row r="98" spans="1:7" s="51" customFormat="1" ht="15.75" hidden="1" customHeight="1" x14ac:dyDescent="0.2">
      <c r="A98" s="59"/>
      <c r="B98" s="56">
        <v>6115</v>
      </c>
      <c r="C98" s="72" t="s">
        <v>125</v>
      </c>
      <c r="D98" s="53"/>
      <c r="E98" s="274"/>
      <c r="F98" s="112"/>
      <c r="G98" s="268" t="e">
        <f t="shared" si="4"/>
        <v>#DIV/0!</v>
      </c>
    </row>
    <row r="99" spans="1:7" s="51" customFormat="1" ht="15.75" hidden="1" customHeight="1" x14ac:dyDescent="0.2">
      <c r="A99" s="59"/>
      <c r="B99" s="56">
        <v>6117</v>
      </c>
      <c r="C99" s="72" t="s">
        <v>126</v>
      </c>
      <c r="D99" s="53"/>
      <c r="E99" s="274"/>
      <c r="F99" s="112"/>
      <c r="G99" s="268" t="e">
        <f t="shared" si="4"/>
        <v>#DIV/0!</v>
      </c>
    </row>
    <row r="100" spans="1:7" s="51" customFormat="1" ht="15.75" hidden="1" customHeight="1" x14ac:dyDescent="0.2">
      <c r="A100" s="59"/>
      <c r="B100" s="56">
        <v>6118</v>
      </c>
      <c r="C100" s="72" t="s">
        <v>127</v>
      </c>
      <c r="D100" s="53"/>
      <c r="E100" s="274"/>
      <c r="F100" s="112"/>
      <c r="G100" s="268" t="e">
        <f t="shared" si="4"/>
        <v>#DIV/0!</v>
      </c>
    </row>
    <row r="101" spans="1:7" s="51" customFormat="1" ht="15.95" hidden="1" customHeight="1" x14ac:dyDescent="0.2">
      <c r="A101" s="59"/>
      <c r="B101" s="56">
        <v>6149</v>
      </c>
      <c r="C101" s="72" t="s">
        <v>128</v>
      </c>
      <c r="D101" s="53"/>
      <c r="E101" s="274"/>
      <c r="F101" s="112"/>
      <c r="G101" s="268" t="e">
        <f t="shared" si="4"/>
        <v>#DIV/0!</v>
      </c>
    </row>
    <row r="102" spans="1:7" s="51" customFormat="1" ht="17.25" customHeight="1" x14ac:dyDescent="0.2">
      <c r="A102" s="56"/>
      <c r="B102" s="56">
        <v>6171</v>
      </c>
      <c r="C102" s="72" t="s">
        <v>129</v>
      </c>
      <c r="D102" s="53">
        <v>115594</v>
      </c>
      <c r="E102" s="274">
        <v>118828.1</v>
      </c>
      <c r="F102" s="112">
        <v>30817.9</v>
      </c>
      <c r="G102" s="268">
        <f t="shared" si="4"/>
        <v>25.934858842310867</v>
      </c>
    </row>
    <row r="103" spans="1:7" s="51" customFormat="1" ht="15" hidden="1" x14ac:dyDescent="0.2">
      <c r="A103" s="59"/>
      <c r="B103" s="71">
        <v>6221</v>
      </c>
      <c r="C103" s="59" t="s">
        <v>543</v>
      </c>
      <c r="D103" s="53"/>
      <c r="E103" s="274"/>
      <c r="F103" s="112"/>
      <c r="G103" s="268" t="e">
        <f t="shared" si="4"/>
        <v>#DIV/0!</v>
      </c>
    </row>
    <row r="104" spans="1:7" s="51" customFormat="1" ht="15" hidden="1" x14ac:dyDescent="0.2">
      <c r="A104" s="59"/>
      <c r="B104" s="71">
        <v>6399</v>
      </c>
      <c r="C104" s="59" t="s">
        <v>505</v>
      </c>
      <c r="D104" s="53"/>
      <c r="E104" s="274"/>
      <c r="F104" s="112"/>
      <c r="G104" s="268" t="e">
        <f t="shared" si="4"/>
        <v>#DIV/0!</v>
      </c>
    </row>
    <row r="105" spans="1:7" s="51" customFormat="1" ht="17.25" customHeight="1" thickBot="1" x14ac:dyDescent="0.25">
      <c r="A105" s="56"/>
      <c r="B105" s="56">
        <v>6402</v>
      </c>
      <c r="C105" s="72" t="s">
        <v>130</v>
      </c>
      <c r="D105" s="53">
        <v>0</v>
      </c>
      <c r="E105" s="274">
        <v>124.1</v>
      </c>
      <c r="F105" s="112">
        <v>124</v>
      </c>
      <c r="G105" s="268">
        <f t="shared" si="4"/>
        <v>99.919419822723611</v>
      </c>
    </row>
    <row r="106" spans="1:7" s="51" customFormat="1" ht="15.75" hidden="1" thickBot="1" x14ac:dyDescent="0.25">
      <c r="A106" s="59"/>
      <c r="B106" s="71">
        <v>6409</v>
      </c>
      <c r="C106" s="59" t="s">
        <v>295</v>
      </c>
      <c r="D106" s="53"/>
      <c r="E106" s="180"/>
      <c r="F106" s="112"/>
      <c r="G106" s="268" t="e">
        <f t="shared" si="4"/>
        <v>#DIV/0!</v>
      </c>
    </row>
    <row r="107" spans="1:7" s="51" customFormat="1" ht="18.75" customHeight="1" thickTop="1" thickBot="1" x14ac:dyDescent="0.3">
      <c r="A107" s="79"/>
      <c r="B107" s="80"/>
      <c r="C107" s="89" t="s">
        <v>294</v>
      </c>
      <c r="D107" s="87">
        <f t="shared" ref="D107:F107" si="5">SUM(D74:D106)</f>
        <v>133082</v>
      </c>
      <c r="E107" s="183">
        <f t="shared" si="5"/>
        <v>136460.20000000001</v>
      </c>
      <c r="F107" s="202">
        <f t="shared" si="5"/>
        <v>36139.199999999997</v>
      </c>
      <c r="G107" s="268">
        <f t="shared" si="4"/>
        <v>26.483326273887915</v>
      </c>
    </row>
    <row r="108" spans="1:7" s="51" customFormat="1" ht="12.75" customHeight="1" x14ac:dyDescent="0.2">
      <c r="A108" s="68"/>
      <c r="B108" s="69"/>
      <c r="C108" s="68"/>
      <c r="D108" s="55"/>
      <c r="E108" s="55"/>
    </row>
    <row r="109" spans="1:7" s="51" customFormat="1" ht="15.75" customHeight="1" thickBot="1" x14ac:dyDescent="0.25">
      <c r="A109" s="68"/>
      <c r="B109" s="69"/>
      <c r="C109" s="68"/>
      <c r="D109" s="55"/>
      <c r="E109" s="55"/>
    </row>
    <row r="110" spans="1:7" s="51" customFormat="1" ht="15.75" x14ac:dyDescent="0.25">
      <c r="A110" s="106" t="s">
        <v>14</v>
      </c>
      <c r="B110" s="107" t="s">
        <v>13</v>
      </c>
      <c r="C110" s="106" t="s">
        <v>12</v>
      </c>
      <c r="D110" s="228" t="s">
        <v>11</v>
      </c>
      <c r="E110" s="228" t="s">
        <v>11</v>
      </c>
      <c r="F110" s="20" t="s">
        <v>0</v>
      </c>
      <c r="G110" s="113" t="s">
        <v>334</v>
      </c>
    </row>
    <row r="111" spans="1:7" s="51" customFormat="1" ht="15.75" customHeight="1" thickBot="1" x14ac:dyDescent="0.3">
      <c r="A111" s="108"/>
      <c r="B111" s="109"/>
      <c r="C111" s="110"/>
      <c r="D111" s="229" t="s">
        <v>10</v>
      </c>
      <c r="E111" s="229" t="s">
        <v>9</v>
      </c>
      <c r="F111" s="215" t="s">
        <v>667</v>
      </c>
      <c r="G111" s="114" t="s">
        <v>335</v>
      </c>
    </row>
    <row r="112" spans="1:7" s="51" customFormat="1" ht="16.5" thickTop="1" x14ac:dyDescent="0.25">
      <c r="A112" s="57">
        <v>50</v>
      </c>
      <c r="B112" s="70"/>
      <c r="C112" s="92" t="s">
        <v>332</v>
      </c>
      <c r="D112" s="52"/>
      <c r="E112" s="192"/>
      <c r="F112" s="130"/>
      <c r="G112" s="128"/>
    </row>
    <row r="113" spans="1:7" s="51" customFormat="1" ht="14.25" customHeight="1" x14ac:dyDescent="0.2">
      <c r="A113" s="57"/>
      <c r="B113" s="70"/>
      <c r="C113" s="74"/>
      <c r="D113" s="52"/>
      <c r="E113" s="192"/>
      <c r="F113" s="131"/>
      <c r="G113" s="59"/>
    </row>
    <row r="114" spans="1:7" s="51" customFormat="1" ht="15" customHeight="1" x14ac:dyDescent="0.2">
      <c r="A114" s="57"/>
      <c r="B114" s="77">
        <v>2169</v>
      </c>
      <c r="C114" s="78" t="s">
        <v>297</v>
      </c>
      <c r="D114" s="53">
        <v>50</v>
      </c>
      <c r="E114" s="180">
        <v>50</v>
      </c>
      <c r="F114" s="112">
        <v>0</v>
      </c>
      <c r="G114" s="268">
        <f t="shared" ref="G114:G124" si="6">(F114/E114)*100</f>
        <v>0</v>
      </c>
    </row>
    <row r="115" spans="1:7" s="51" customFormat="1" ht="14.1" customHeight="1" x14ac:dyDescent="0.2">
      <c r="A115" s="57"/>
      <c r="B115" s="56">
        <v>2219</v>
      </c>
      <c r="C115" s="59" t="s">
        <v>171</v>
      </c>
      <c r="D115" s="53">
        <v>480</v>
      </c>
      <c r="E115" s="274">
        <v>464.5</v>
      </c>
      <c r="F115" s="112">
        <v>91.4</v>
      </c>
      <c r="G115" s="268">
        <f t="shared" si="6"/>
        <v>19.677072120559743</v>
      </c>
    </row>
    <row r="116" spans="1:7" s="51" customFormat="1" ht="13.7" customHeight="1" x14ac:dyDescent="0.2">
      <c r="A116" s="57"/>
      <c r="B116" s="56">
        <v>2229</v>
      </c>
      <c r="C116" s="59" t="s">
        <v>172</v>
      </c>
      <c r="D116" s="53">
        <v>0</v>
      </c>
      <c r="E116" s="274">
        <v>396</v>
      </c>
      <c r="F116" s="112">
        <v>0</v>
      </c>
      <c r="G116" s="268">
        <f t="shared" si="6"/>
        <v>0</v>
      </c>
    </row>
    <row r="117" spans="1:7" s="51" customFormat="1" ht="14.85" customHeight="1" x14ac:dyDescent="0.2">
      <c r="A117" s="57"/>
      <c r="B117" s="56">
        <v>2292</v>
      </c>
      <c r="C117" s="59" t="s">
        <v>525</v>
      </c>
      <c r="D117" s="53">
        <v>34627</v>
      </c>
      <c r="E117" s="274">
        <v>34627</v>
      </c>
      <c r="F117" s="112">
        <v>18197</v>
      </c>
      <c r="G117" s="268">
        <f t="shared" si="6"/>
        <v>52.551477170993735</v>
      </c>
    </row>
    <row r="118" spans="1:7" s="51" customFormat="1" ht="13.7" hidden="1" customHeight="1" x14ac:dyDescent="0.2">
      <c r="A118" s="57"/>
      <c r="B118" s="56">
        <v>2293</v>
      </c>
      <c r="C118" s="59" t="s">
        <v>298</v>
      </c>
      <c r="D118" s="53"/>
      <c r="E118" s="274"/>
      <c r="F118" s="112"/>
      <c r="G118" s="268" t="e">
        <f t="shared" si="6"/>
        <v>#DIV/0!</v>
      </c>
    </row>
    <row r="119" spans="1:7" s="51" customFormat="1" ht="15" customHeight="1" x14ac:dyDescent="0.2">
      <c r="A119" s="57"/>
      <c r="B119" s="56">
        <v>2299</v>
      </c>
      <c r="C119" s="59" t="s">
        <v>172</v>
      </c>
      <c r="D119" s="53">
        <v>0</v>
      </c>
      <c r="E119" s="274">
        <v>5.5</v>
      </c>
      <c r="F119" s="112">
        <v>5.5</v>
      </c>
      <c r="G119" s="268">
        <f t="shared" si="6"/>
        <v>100</v>
      </c>
    </row>
    <row r="120" spans="1:7" s="51" customFormat="1" ht="15" customHeight="1" x14ac:dyDescent="0.2">
      <c r="A120" s="57"/>
      <c r="B120" s="77">
        <v>3399</v>
      </c>
      <c r="C120" s="78" t="s">
        <v>173</v>
      </c>
      <c r="D120" s="53">
        <v>160</v>
      </c>
      <c r="E120" s="274">
        <v>146</v>
      </c>
      <c r="F120" s="112">
        <v>31.4</v>
      </c>
      <c r="G120" s="268">
        <f t="shared" si="6"/>
        <v>21.506849315068489</v>
      </c>
    </row>
    <row r="121" spans="1:7" s="51" customFormat="1" ht="15" x14ac:dyDescent="0.2">
      <c r="A121" s="78"/>
      <c r="B121" s="77">
        <v>6171</v>
      </c>
      <c r="C121" s="78" t="s">
        <v>255</v>
      </c>
      <c r="D121" s="53">
        <v>34604</v>
      </c>
      <c r="E121" s="274">
        <v>36245.199999999997</v>
      </c>
      <c r="F121" s="112">
        <v>13064.3</v>
      </c>
      <c r="G121" s="268">
        <f t="shared" si="6"/>
        <v>36.044221027887829</v>
      </c>
    </row>
    <row r="122" spans="1:7" s="51" customFormat="1" ht="15" hidden="1" x14ac:dyDescent="0.2">
      <c r="A122" s="78"/>
      <c r="B122" s="81">
        <v>6402</v>
      </c>
      <c r="C122" s="78" t="s">
        <v>156</v>
      </c>
      <c r="D122" s="53"/>
      <c r="E122" s="180"/>
      <c r="F122" s="131"/>
      <c r="G122" s="268" t="e">
        <f t="shared" si="6"/>
        <v>#DIV/0!</v>
      </c>
    </row>
    <row r="123" spans="1:7" s="51" customFormat="1" ht="15.75" thickBot="1" x14ac:dyDescent="0.25">
      <c r="A123" s="78"/>
      <c r="B123" s="81">
        <v>6409</v>
      </c>
      <c r="C123" s="78" t="s">
        <v>157</v>
      </c>
      <c r="D123" s="53">
        <v>0</v>
      </c>
      <c r="E123" s="180">
        <v>14</v>
      </c>
      <c r="F123" s="233">
        <v>4.8</v>
      </c>
      <c r="G123" s="268">
        <f t="shared" si="6"/>
        <v>34.285714285714285</v>
      </c>
    </row>
    <row r="124" spans="1:7" s="51" customFormat="1" ht="18.75" customHeight="1" thickTop="1" thickBot="1" x14ac:dyDescent="0.3">
      <c r="A124" s="79"/>
      <c r="B124" s="82"/>
      <c r="C124" s="89" t="s">
        <v>159</v>
      </c>
      <c r="D124" s="87">
        <f t="shared" ref="D124:F124" si="7">SUM(D114:D123)</f>
        <v>69921</v>
      </c>
      <c r="E124" s="183">
        <f t="shared" si="7"/>
        <v>71948.2</v>
      </c>
      <c r="F124" s="272">
        <f t="shared" si="7"/>
        <v>31394.400000000001</v>
      </c>
      <c r="G124" s="268">
        <f t="shared" si="6"/>
        <v>43.634726094606954</v>
      </c>
    </row>
    <row r="125" spans="1:7" s="51" customFormat="1" ht="22.7" customHeight="1" thickBot="1" x14ac:dyDescent="0.25">
      <c r="A125" s="68"/>
      <c r="B125" s="69"/>
      <c r="C125" s="68"/>
      <c r="D125" s="231"/>
      <c r="E125" s="230"/>
    </row>
    <row r="126" spans="1:7" s="51" customFormat="1" ht="18" customHeight="1" x14ac:dyDescent="0.25">
      <c r="A126" s="106" t="s">
        <v>14</v>
      </c>
      <c r="B126" s="107" t="s">
        <v>13</v>
      </c>
      <c r="C126" s="106" t="s">
        <v>12</v>
      </c>
      <c r="D126" s="228" t="s">
        <v>11</v>
      </c>
      <c r="E126" s="228" t="s">
        <v>11</v>
      </c>
      <c r="F126" s="20" t="s">
        <v>0</v>
      </c>
      <c r="G126" s="113" t="s">
        <v>334</v>
      </c>
    </row>
    <row r="127" spans="1:7" s="51" customFormat="1" ht="18" customHeight="1" thickBot="1" x14ac:dyDescent="0.3">
      <c r="A127" s="108"/>
      <c r="B127" s="109"/>
      <c r="C127" s="110"/>
      <c r="D127" s="229" t="s">
        <v>10</v>
      </c>
      <c r="E127" s="229" t="s">
        <v>9</v>
      </c>
      <c r="F127" s="215" t="s">
        <v>667</v>
      </c>
      <c r="G127" s="114" t="s">
        <v>335</v>
      </c>
    </row>
    <row r="128" spans="1:7" s="51" customFormat="1" ht="18" customHeight="1" thickTop="1" x14ac:dyDescent="0.25">
      <c r="A128" s="57">
        <v>90</v>
      </c>
      <c r="B128" s="57"/>
      <c r="C128" s="92" t="s">
        <v>52</v>
      </c>
      <c r="D128" s="52"/>
      <c r="E128" s="192"/>
      <c r="F128" s="130"/>
      <c r="G128" s="128"/>
    </row>
    <row r="129" spans="1:7" s="51" customFormat="1" ht="15" customHeight="1" x14ac:dyDescent="0.2">
      <c r="A129" s="59"/>
      <c r="B129" s="56"/>
      <c r="C129" s="59"/>
      <c r="D129" s="53"/>
      <c r="E129" s="180"/>
      <c r="F129" s="131"/>
      <c r="G129" s="59"/>
    </row>
    <row r="130" spans="1:7" s="51" customFormat="1" ht="15" customHeight="1" x14ac:dyDescent="0.2">
      <c r="A130" s="59"/>
      <c r="B130" s="56">
        <v>2219</v>
      </c>
      <c r="C130" s="59" t="s">
        <v>87</v>
      </c>
      <c r="D130" s="53">
        <v>3550</v>
      </c>
      <c r="E130" s="180">
        <v>3550</v>
      </c>
      <c r="F130" s="112">
        <v>1660.1</v>
      </c>
      <c r="G130" s="268">
        <f t="shared" ref="G130:G137" si="8">(F130/E130)*100</f>
        <v>46.763380281690139</v>
      </c>
    </row>
    <row r="131" spans="1:7" s="51" customFormat="1" ht="15" customHeight="1" x14ac:dyDescent="0.2">
      <c r="A131" s="59"/>
      <c r="B131" s="56">
        <v>3421</v>
      </c>
      <c r="C131" s="59" t="s">
        <v>268</v>
      </c>
      <c r="D131" s="53">
        <v>1011</v>
      </c>
      <c r="E131" s="274">
        <v>1011</v>
      </c>
      <c r="F131" s="112">
        <v>422.6</v>
      </c>
      <c r="G131" s="268">
        <f t="shared" si="8"/>
        <v>41.800197823936699</v>
      </c>
    </row>
    <row r="132" spans="1:7" s="51" customFormat="1" ht="15" customHeight="1" x14ac:dyDescent="0.2">
      <c r="A132" s="59"/>
      <c r="B132" s="56">
        <v>4349</v>
      </c>
      <c r="C132" s="59" t="s">
        <v>586</v>
      </c>
      <c r="D132" s="53">
        <v>4551</v>
      </c>
      <c r="E132" s="274">
        <v>4737</v>
      </c>
      <c r="F132" s="112">
        <v>1556</v>
      </c>
      <c r="G132" s="268">
        <f t="shared" si="8"/>
        <v>32.847793962423481</v>
      </c>
    </row>
    <row r="133" spans="1:7" s="51" customFormat="1" ht="15" customHeight="1" thickBot="1" x14ac:dyDescent="0.25">
      <c r="A133" s="59"/>
      <c r="B133" s="56">
        <v>5311</v>
      </c>
      <c r="C133" s="59" t="s">
        <v>175</v>
      </c>
      <c r="D133" s="53">
        <v>37090</v>
      </c>
      <c r="E133" s="274">
        <v>38551.5</v>
      </c>
      <c r="F133" s="112">
        <v>15579.7</v>
      </c>
      <c r="G133" s="268">
        <f t="shared" si="8"/>
        <v>40.412694707080142</v>
      </c>
    </row>
    <row r="134" spans="1:7" s="51" customFormat="1" ht="16.5" hidden="1" customHeight="1" thickBot="1" x14ac:dyDescent="0.25">
      <c r="A134" s="77"/>
      <c r="B134" s="132">
        <v>6171</v>
      </c>
      <c r="C134" s="78" t="s">
        <v>683</v>
      </c>
      <c r="D134" s="53">
        <v>0</v>
      </c>
      <c r="E134" s="274">
        <v>0</v>
      </c>
      <c r="F134" s="275"/>
      <c r="G134" s="268" t="e">
        <f t="shared" si="8"/>
        <v>#DIV/0!</v>
      </c>
    </row>
    <row r="135" spans="1:7" s="51" customFormat="1" ht="16.5" hidden="1" customHeight="1" x14ac:dyDescent="0.2">
      <c r="A135" s="77"/>
      <c r="B135" s="132">
        <v>6402</v>
      </c>
      <c r="C135" s="133" t="s">
        <v>174</v>
      </c>
      <c r="D135" s="53"/>
      <c r="E135" s="180"/>
      <c r="F135" s="112"/>
      <c r="G135" s="268" t="e">
        <f t="shared" si="8"/>
        <v>#DIV/0!</v>
      </c>
    </row>
    <row r="136" spans="1:7" s="51" customFormat="1" ht="16.5" hidden="1" customHeight="1" thickBot="1" x14ac:dyDescent="0.25">
      <c r="A136" s="77"/>
      <c r="B136" s="132">
        <v>6409</v>
      </c>
      <c r="C136" s="133" t="s">
        <v>387</v>
      </c>
      <c r="D136" s="53"/>
      <c r="E136" s="180"/>
      <c r="F136" s="112"/>
      <c r="G136" s="268" t="e">
        <f t="shared" si="8"/>
        <v>#DIV/0!</v>
      </c>
    </row>
    <row r="137" spans="1:7" s="51" customFormat="1" ht="18.75" customHeight="1" thickTop="1" thickBot="1" x14ac:dyDescent="0.3">
      <c r="A137" s="79"/>
      <c r="B137" s="80"/>
      <c r="C137" s="89" t="s">
        <v>176</v>
      </c>
      <c r="D137" s="87">
        <f t="shared" ref="D137" si="9">SUM(D127:D136)</f>
        <v>46202</v>
      </c>
      <c r="E137" s="183">
        <f>SUM(E126:E136)</f>
        <v>47849.5</v>
      </c>
      <c r="F137" s="202">
        <f t="shared" ref="F137" si="10">SUM(F130,F131,F132,F133,F135,F136)</f>
        <v>19218.400000000001</v>
      </c>
      <c r="G137" s="268">
        <f t="shared" si="8"/>
        <v>40.164265039342105</v>
      </c>
    </row>
    <row r="138" spans="1:7" s="51" customFormat="1" ht="13.7" customHeight="1" x14ac:dyDescent="0.25">
      <c r="A138" s="96"/>
      <c r="B138" s="97"/>
      <c r="C138" s="98"/>
      <c r="D138" s="99"/>
      <c r="E138" s="99"/>
    </row>
    <row r="139" spans="1:7" s="51" customFormat="1" ht="12" customHeight="1" thickBot="1" x14ac:dyDescent="0.3">
      <c r="A139" s="100"/>
      <c r="B139" s="101"/>
      <c r="C139" s="102"/>
      <c r="D139" s="103"/>
      <c r="E139" s="103"/>
    </row>
    <row r="140" spans="1:7" s="51" customFormat="1" ht="15.75" x14ac:dyDescent="0.25">
      <c r="A140" s="106" t="s">
        <v>14</v>
      </c>
      <c r="B140" s="107" t="s">
        <v>13</v>
      </c>
      <c r="C140" s="106" t="s">
        <v>12</v>
      </c>
      <c r="D140" s="228" t="s">
        <v>11</v>
      </c>
      <c r="E140" s="228" t="s">
        <v>11</v>
      </c>
      <c r="F140" s="20" t="s">
        <v>0</v>
      </c>
      <c r="G140" s="113" t="s">
        <v>334</v>
      </c>
    </row>
    <row r="141" spans="1:7" s="51" customFormat="1" ht="15.75" customHeight="1" thickBot="1" x14ac:dyDescent="0.3">
      <c r="A141" s="108"/>
      <c r="B141" s="109"/>
      <c r="C141" s="110"/>
      <c r="D141" s="229" t="s">
        <v>10</v>
      </c>
      <c r="E141" s="229" t="s">
        <v>9</v>
      </c>
      <c r="F141" s="215" t="s">
        <v>667</v>
      </c>
      <c r="G141" s="114" t="s">
        <v>335</v>
      </c>
    </row>
    <row r="142" spans="1:7" s="51" customFormat="1" ht="16.5" thickTop="1" x14ac:dyDescent="0.25">
      <c r="A142" s="57">
        <v>100</v>
      </c>
      <c r="B142" s="343" t="s">
        <v>333</v>
      </c>
      <c r="C142" s="344"/>
      <c r="D142" s="52"/>
      <c r="E142" s="192"/>
      <c r="F142" s="130"/>
      <c r="G142" s="128"/>
    </row>
    <row r="143" spans="1:7" s="51" customFormat="1" ht="15" x14ac:dyDescent="0.2">
      <c r="A143" s="59"/>
      <c r="B143" s="71"/>
      <c r="C143" s="59"/>
      <c r="D143" s="53"/>
      <c r="E143" s="180"/>
      <c r="F143" s="131"/>
      <c r="G143" s="59"/>
    </row>
    <row r="144" spans="1:7" s="51" customFormat="1" ht="15" x14ac:dyDescent="0.2">
      <c r="A144" s="59"/>
      <c r="B144" s="71">
        <v>1014</v>
      </c>
      <c r="C144" s="59" t="s">
        <v>160</v>
      </c>
      <c r="D144" s="53">
        <v>490</v>
      </c>
      <c r="E144" s="180">
        <v>490</v>
      </c>
      <c r="F144" s="112">
        <v>125.3</v>
      </c>
      <c r="G144" s="268">
        <f t="shared" ref="G144:G163" si="11">(F144/E144)*100</f>
        <v>25.571428571428573</v>
      </c>
    </row>
    <row r="145" spans="1:7" s="51" customFormat="1" ht="15" hidden="1" customHeight="1" x14ac:dyDescent="0.2">
      <c r="A145" s="78"/>
      <c r="B145" s="81">
        <v>1031</v>
      </c>
      <c r="C145" s="78" t="s">
        <v>161</v>
      </c>
      <c r="D145" s="53"/>
      <c r="E145" s="180"/>
      <c r="F145" s="112"/>
      <c r="G145" s="268" t="e">
        <f t="shared" si="11"/>
        <v>#DIV/0!</v>
      </c>
    </row>
    <row r="146" spans="1:7" s="51" customFormat="1" ht="15" hidden="1" x14ac:dyDescent="0.2">
      <c r="A146" s="59"/>
      <c r="B146" s="71">
        <v>1036</v>
      </c>
      <c r="C146" s="59" t="s">
        <v>162</v>
      </c>
      <c r="D146" s="53"/>
      <c r="E146" s="180"/>
      <c r="F146" s="112"/>
      <c r="G146" s="268" t="e">
        <f t="shared" si="11"/>
        <v>#DIV/0!</v>
      </c>
    </row>
    <row r="147" spans="1:7" s="51" customFormat="1" ht="15" hidden="1" customHeight="1" x14ac:dyDescent="0.2">
      <c r="A147" s="78"/>
      <c r="B147" s="81">
        <v>1037</v>
      </c>
      <c r="C147" s="78" t="s">
        <v>163</v>
      </c>
      <c r="D147" s="53"/>
      <c r="E147" s="180"/>
      <c r="F147" s="112"/>
      <c r="G147" s="268" t="e">
        <f t="shared" si="11"/>
        <v>#DIV/0!</v>
      </c>
    </row>
    <row r="148" spans="1:7" s="51" customFormat="1" ht="15" hidden="1" x14ac:dyDescent="0.2">
      <c r="A148" s="78"/>
      <c r="B148" s="81">
        <v>1039</v>
      </c>
      <c r="C148" s="78" t="s">
        <v>164</v>
      </c>
      <c r="D148" s="53"/>
      <c r="E148" s="180"/>
      <c r="F148" s="112"/>
      <c r="G148" s="268" t="e">
        <f t="shared" si="11"/>
        <v>#DIV/0!</v>
      </c>
    </row>
    <row r="149" spans="1:7" s="51" customFormat="1" ht="18" hidden="1" customHeight="1" x14ac:dyDescent="0.2">
      <c r="A149" s="59"/>
      <c r="B149" s="71">
        <v>1036</v>
      </c>
      <c r="C149" s="78" t="s">
        <v>162</v>
      </c>
      <c r="D149" s="53"/>
      <c r="E149" s="180"/>
      <c r="F149" s="112"/>
      <c r="G149" s="268" t="e">
        <f t="shared" si="11"/>
        <v>#DIV/0!</v>
      </c>
    </row>
    <row r="150" spans="1:7" s="51" customFormat="1" ht="18" hidden="1" customHeight="1" x14ac:dyDescent="0.2">
      <c r="A150" s="59"/>
      <c r="B150" s="71">
        <v>1037</v>
      </c>
      <c r="C150" s="78" t="s">
        <v>275</v>
      </c>
      <c r="D150" s="53"/>
      <c r="E150" s="180"/>
      <c r="F150" s="112"/>
      <c r="G150" s="268" t="e">
        <f t="shared" si="11"/>
        <v>#DIV/0!</v>
      </c>
    </row>
    <row r="151" spans="1:7" s="51" customFormat="1" ht="15" x14ac:dyDescent="0.2">
      <c r="A151" s="78"/>
      <c r="B151" s="81">
        <v>1070</v>
      </c>
      <c r="C151" s="78" t="s">
        <v>165</v>
      </c>
      <c r="D151" s="53">
        <v>10</v>
      </c>
      <c r="E151" s="274">
        <v>10</v>
      </c>
      <c r="F151" s="112">
        <v>0</v>
      </c>
      <c r="G151" s="268">
        <f t="shared" si="11"/>
        <v>0</v>
      </c>
    </row>
    <row r="152" spans="1:7" s="51" customFormat="1" ht="15" hidden="1" x14ac:dyDescent="0.2">
      <c r="A152" s="78"/>
      <c r="B152" s="81">
        <v>2331</v>
      </c>
      <c r="C152" s="78" t="s">
        <v>166</v>
      </c>
      <c r="D152" s="53"/>
      <c r="E152" s="274"/>
      <c r="F152" s="112"/>
      <c r="G152" s="268" t="e">
        <f t="shared" si="11"/>
        <v>#DIV/0!</v>
      </c>
    </row>
    <row r="153" spans="1:7" s="51" customFormat="1" ht="15" customHeight="1" x14ac:dyDescent="0.2">
      <c r="A153" s="78"/>
      <c r="B153" s="56">
        <v>2169</v>
      </c>
      <c r="C153" s="59" t="s">
        <v>177</v>
      </c>
      <c r="D153" s="53">
        <v>80</v>
      </c>
      <c r="E153" s="274">
        <v>80</v>
      </c>
      <c r="F153" s="112">
        <v>0</v>
      </c>
      <c r="G153" s="268">
        <f t="shared" si="11"/>
        <v>0</v>
      </c>
    </row>
    <row r="154" spans="1:7" s="51" customFormat="1" ht="15" customHeight="1" x14ac:dyDescent="0.2">
      <c r="A154" s="59"/>
      <c r="B154" s="56">
        <v>3322</v>
      </c>
      <c r="C154" s="59" t="s">
        <v>254</v>
      </c>
      <c r="D154" s="53">
        <v>30</v>
      </c>
      <c r="E154" s="274">
        <v>30</v>
      </c>
      <c r="F154" s="112">
        <v>0</v>
      </c>
      <c r="G154" s="268">
        <f t="shared" si="11"/>
        <v>0</v>
      </c>
    </row>
    <row r="155" spans="1:7" s="51" customFormat="1" ht="15" customHeight="1" x14ac:dyDescent="0.2">
      <c r="A155" s="78"/>
      <c r="B155" s="71">
        <v>3635</v>
      </c>
      <c r="C155" s="73" t="s">
        <v>106</v>
      </c>
      <c r="D155" s="53">
        <v>100</v>
      </c>
      <c r="E155" s="274">
        <v>100</v>
      </c>
      <c r="F155" s="112">
        <v>0</v>
      </c>
      <c r="G155" s="268">
        <f t="shared" si="11"/>
        <v>0</v>
      </c>
    </row>
    <row r="156" spans="1:7" s="51" customFormat="1" ht="15" hidden="1" customHeight="1" x14ac:dyDescent="0.2">
      <c r="A156" s="78"/>
      <c r="B156" s="81">
        <v>3716</v>
      </c>
      <c r="C156" s="78" t="s">
        <v>299</v>
      </c>
      <c r="D156" s="53"/>
      <c r="E156" s="274"/>
      <c r="F156" s="112"/>
      <c r="G156" s="268" t="e">
        <f t="shared" si="11"/>
        <v>#DIV/0!</v>
      </c>
    </row>
    <row r="157" spans="1:7" s="51" customFormat="1" ht="15" customHeight="1" x14ac:dyDescent="0.2">
      <c r="A157" s="78"/>
      <c r="B157" s="81">
        <v>3739</v>
      </c>
      <c r="C157" s="78" t="s">
        <v>167</v>
      </c>
      <c r="D157" s="53">
        <v>50</v>
      </c>
      <c r="E157" s="274">
        <v>50</v>
      </c>
      <c r="F157" s="112">
        <v>31.8</v>
      </c>
      <c r="G157" s="268">
        <f t="shared" si="11"/>
        <v>63.6</v>
      </c>
    </row>
    <row r="158" spans="1:7" s="51" customFormat="1" ht="15" hidden="1" x14ac:dyDescent="0.2">
      <c r="A158" s="78"/>
      <c r="B158" s="81">
        <v>3744</v>
      </c>
      <c r="C158" s="78" t="s">
        <v>112</v>
      </c>
      <c r="D158" s="53"/>
      <c r="E158" s="274"/>
      <c r="F158" s="112"/>
      <c r="G158" s="268" t="e">
        <f t="shared" si="11"/>
        <v>#DIV/0!</v>
      </c>
    </row>
    <row r="159" spans="1:7" s="51" customFormat="1" ht="16.350000000000001" customHeight="1" x14ac:dyDescent="0.2">
      <c r="A159" s="59"/>
      <c r="B159" s="71">
        <v>3749</v>
      </c>
      <c r="C159" s="59" t="s">
        <v>168</v>
      </c>
      <c r="D159" s="53">
        <v>50</v>
      </c>
      <c r="E159" s="274">
        <v>50</v>
      </c>
      <c r="F159" s="112">
        <v>2.5</v>
      </c>
      <c r="G159" s="268">
        <f t="shared" si="11"/>
        <v>5</v>
      </c>
    </row>
    <row r="160" spans="1:7" s="51" customFormat="1" ht="15" hidden="1" x14ac:dyDescent="0.2">
      <c r="A160" s="59"/>
      <c r="B160" s="71">
        <v>5272</v>
      </c>
      <c r="C160" s="59" t="s">
        <v>169</v>
      </c>
      <c r="D160" s="53"/>
      <c r="E160" s="274"/>
      <c r="F160" s="112"/>
      <c r="G160" s="268" t="e">
        <f t="shared" si="11"/>
        <v>#DIV/0!</v>
      </c>
    </row>
    <row r="161" spans="1:7" s="51" customFormat="1" ht="15" hidden="1" x14ac:dyDescent="0.2">
      <c r="A161" s="78"/>
      <c r="B161" s="81">
        <v>6149</v>
      </c>
      <c r="C161" s="78" t="s">
        <v>403</v>
      </c>
      <c r="D161" s="53"/>
      <c r="E161" s="274"/>
      <c r="F161" s="112"/>
      <c r="G161" s="268" t="e">
        <f t="shared" si="11"/>
        <v>#DIV/0!</v>
      </c>
    </row>
    <row r="162" spans="1:7" s="51" customFormat="1" ht="15.75" thickBot="1" x14ac:dyDescent="0.25">
      <c r="A162" s="78"/>
      <c r="B162" s="81">
        <v>6171</v>
      </c>
      <c r="C162" s="78" t="s">
        <v>170</v>
      </c>
      <c r="D162" s="53">
        <v>23960</v>
      </c>
      <c r="E162" s="274">
        <v>25066.5</v>
      </c>
      <c r="F162" s="112">
        <v>9468</v>
      </c>
      <c r="G162" s="268">
        <f t="shared" si="11"/>
        <v>37.77152773622165</v>
      </c>
    </row>
    <row r="163" spans="1:7" s="51" customFormat="1" ht="18.75" customHeight="1" thickTop="1" thickBot="1" x14ac:dyDescent="0.3">
      <c r="A163" s="79"/>
      <c r="B163" s="80"/>
      <c r="C163" s="89" t="s">
        <v>327</v>
      </c>
      <c r="D163" s="87">
        <f t="shared" ref="D163:E163" si="12">SUM(D144:D162)</f>
        <v>24770</v>
      </c>
      <c r="E163" s="183">
        <f t="shared" si="12"/>
        <v>25876.5</v>
      </c>
      <c r="F163" s="202">
        <f t="shared" ref="F163" si="13">SUM(F144:F162)</f>
        <v>9627.6</v>
      </c>
      <c r="G163" s="268">
        <f t="shared" si="11"/>
        <v>37.205959074836244</v>
      </c>
    </row>
    <row r="164" spans="1:7" s="51" customFormat="1" ht="15.75" customHeight="1" x14ac:dyDescent="0.25">
      <c r="A164" s="68"/>
      <c r="B164" s="69"/>
      <c r="C164" s="94"/>
      <c r="D164" s="95"/>
      <c r="E164" s="95"/>
    </row>
    <row r="165" spans="1:7" s="68" customFormat="1" ht="15.75" customHeight="1" thickBot="1" x14ac:dyDescent="0.25">
      <c r="B165" s="69"/>
      <c r="D165" s="55"/>
      <c r="E165" s="55"/>
      <c r="F165" s="51"/>
      <c r="G165" s="51"/>
    </row>
    <row r="166" spans="1:7" s="51" customFormat="1" ht="15.75" x14ac:dyDescent="0.25">
      <c r="A166" s="106" t="s">
        <v>14</v>
      </c>
      <c r="B166" s="107" t="s">
        <v>13</v>
      </c>
      <c r="C166" s="106" t="s">
        <v>12</v>
      </c>
      <c r="D166" s="228" t="s">
        <v>11</v>
      </c>
      <c r="E166" s="228" t="s">
        <v>11</v>
      </c>
      <c r="F166" s="20" t="s">
        <v>0</v>
      </c>
      <c r="G166" s="113" t="s">
        <v>334</v>
      </c>
    </row>
    <row r="167" spans="1:7" s="51" customFormat="1" ht="15.75" customHeight="1" thickBot="1" x14ac:dyDescent="0.3">
      <c r="A167" s="108"/>
      <c r="B167" s="109"/>
      <c r="C167" s="110"/>
      <c r="D167" s="229" t="s">
        <v>10</v>
      </c>
      <c r="E167" s="229" t="s">
        <v>9</v>
      </c>
      <c r="F167" s="215" t="s">
        <v>667</v>
      </c>
      <c r="G167" s="114" t="s">
        <v>335</v>
      </c>
    </row>
    <row r="168" spans="1:7" s="51" customFormat="1" ht="16.5" thickTop="1" x14ac:dyDescent="0.25">
      <c r="A168" s="57">
        <v>110</v>
      </c>
      <c r="B168" s="57"/>
      <c r="C168" s="92" t="s">
        <v>43</v>
      </c>
      <c r="D168" s="52"/>
      <c r="E168" s="192"/>
      <c r="F168" s="130"/>
      <c r="G168" s="128"/>
    </row>
    <row r="169" spans="1:7" s="51" customFormat="1" ht="15.75" x14ac:dyDescent="0.25">
      <c r="A169" s="57"/>
      <c r="B169" s="70"/>
      <c r="C169" s="92"/>
      <c r="D169" s="52"/>
      <c r="E169" s="192"/>
      <c r="F169" s="131"/>
      <c r="G169" s="59"/>
    </row>
    <row r="170" spans="1:7" s="51" customFormat="1" ht="17.100000000000001" customHeight="1" x14ac:dyDescent="0.2">
      <c r="A170" s="59"/>
      <c r="B170" s="56">
        <v>1014</v>
      </c>
      <c r="C170" s="59" t="s">
        <v>693</v>
      </c>
      <c r="D170" s="53">
        <v>0</v>
      </c>
      <c r="E170" s="274">
        <v>30</v>
      </c>
      <c r="F170" s="275">
        <v>0</v>
      </c>
      <c r="G170" s="268">
        <f t="shared" ref="G170:G194" si="14">(F170/E170)*100</f>
        <v>0</v>
      </c>
    </row>
    <row r="171" spans="1:7" s="51" customFormat="1" ht="15" x14ac:dyDescent="0.2">
      <c r="A171" s="57"/>
      <c r="B171" s="71">
        <v>2143</v>
      </c>
      <c r="C171" s="59" t="s">
        <v>307</v>
      </c>
      <c r="D171" s="53">
        <v>1100</v>
      </c>
      <c r="E171" s="180">
        <v>1120</v>
      </c>
      <c r="F171" s="112">
        <v>825.9</v>
      </c>
      <c r="G171" s="268">
        <f t="shared" si="14"/>
        <v>73.741071428571431</v>
      </c>
    </row>
    <row r="172" spans="1:7" s="51" customFormat="1" ht="15" x14ac:dyDescent="0.2">
      <c r="A172" s="57"/>
      <c r="B172" s="71">
        <v>3111</v>
      </c>
      <c r="C172" s="59" t="s">
        <v>131</v>
      </c>
      <c r="D172" s="53">
        <v>9968</v>
      </c>
      <c r="E172" s="274">
        <v>11231.1</v>
      </c>
      <c r="F172" s="112">
        <v>6246.8</v>
      </c>
      <c r="G172" s="268">
        <f t="shared" si="14"/>
        <v>55.620553641228376</v>
      </c>
    </row>
    <row r="173" spans="1:7" s="51" customFormat="1" ht="15" x14ac:dyDescent="0.2">
      <c r="A173" s="57"/>
      <c r="B173" s="71">
        <v>3113</v>
      </c>
      <c r="C173" s="59" t="s">
        <v>132</v>
      </c>
      <c r="D173" s="53">
        <v>36808</v>
      </c>
      <c r="E173" s="274">
        <v>40366.300000000003</v>
      </c>
      <c r="F173" s="112">
        <v>21942.7</v>
      </c>
      <c r="G173" s="268">
        <f t="shared" si="14"/>
        <v>54.358957843547707</v>
      </c>
    </row>
    <row r="174" spans="1:7" s="51" customFormat="1" ht="15" x14ac:dyDescent="0.2">
      <c r="A174" s="57"/>
      <c r="B174" s="71">
        <v>3231</v>
      </c>
      <c r="C174" s="59" t="s">
        <v>133</v>
      </c>
      <c r="D174" s="53">
        <v>873</v>
      </c>
      <c r="E174" s="274">
        <v>873</v>
      </c>
      <c r="F174" s="112">
        <v>436</v>
      </c>
      <c r="G174" s="268">
        <f t="shared" si="14"/>
        <v>49.942726231386025</v>
      </c>
    </row>
    <row r="175" spans="1:7" s="51" customFormat="1" ht="15" x14ac:dyDescent="0.2">
      <c r="A175" s="57"/>
      <c r="B175" s="71">
        <v>3313</v>
      </c>
      <c r="C175" s="59" t="s">
        <v>134</v>
      </c>
      <c r="D175" s="53">
        <v>1600</v>
      </c>
      <c r="E175" s="274">
        <v>1600</v>
      </c>
      <c r="F175" s="112">
        <v>800</v>
      </c>
      <c r="G175" s="268">
        <f t="shared" si="14"/>
        <v>50</v>
      </c>
    </row>
    <row r="176" spans="1:7" s="51" customFormat="1" ht="15" x14ac:dyDescent="0.2">
      <c r="A176" s="57"/>
      <c r="B176" s="71">
        <v>3314</v>
      </c>
      <c r="C176" s="59" t="s">
        <v>135</v>
      </c>
      <c r="D176" s="53">
        <v>14315</v>
      </c>
      <c r="E176" s="274">
        <v>14466</v>
      </c>
      <c r="F176" s="112">
        <v>7307.9</v>
      </c>
      <c r="G176" s="268">
        <f t="shared" si="14"/>
        <v>50.517765795658789</v>
      </c>
    </row>
    <row r="177" spans="1:7" s="51" customFormat="1" ht="15" x14ac:dyDescent="0.2">
      <c r="A177" s="57"/>
      <c r="B177" s="71">
        <v>3315</v>
      </c>
      <c r="C177" s="59" t="s">
        <v>136</v>
      </c>
      <c r="D177" s="53">
        <v>22604</v>
      </c>
      <c r="E177" s="274">
        <v>22709.3</v>
      </c>
      <c r="F177" s="112">
        <v>11407.3</v>
      </c>
      <c r="G177" s="268">
        <f t="shared" si="14"/>
        <v>50.231843341714622</v>
      </c>
    </row>
    <row r="178" spans="1:7" s="51" customFormat="1" ht="15" x14ac:dyDescent="0.2">
      <c r="A178" s="57"/>
      <c r="B178" s="71">
        <v>3319</v>
      </c>
      <c r="C178" s="59" t="s">
        <v>137</v>
      </c>
      <c r="D178" s="53">
        <v>763</v>
      </c>
      <c r="E178" s="274">
        <v>701.7</v>
      </c>
      <c r="F178" s="112">
        <v>142.19999999999999</v>
      </c>
      <c r="G178" s="268">
        <f t="shared" si="14"/>
        <v>20.265070542967077</v>
      </c>
    </row>
    <row r="179" spans="1:7" s="51" customFormat="1" ht="15" x14ac:dyDescent="0.2">
      <c r="A179" s="57"/>
      <c r="B179" s="71">
        <v>3322</v>
      </c>
      <c r="C179" s="59" t="s">
        <v>138</v>
      </c>
      <c r="D179" s="53">
        <v>20</v>
      </c>
      <c r="E179" s="274">
        <v>20</v>
      </c>
      <c r="F179" s="112">
        <v>0</v>
      </c>
      <c r="G179" s="268">
        <f t="shared" si="14"/>
        <v>0</v>
      </c>
    </row>
    <row r="180" spans="1:7" s="51" customFormat="1" ht="15" x14ac:dyDescent="0.2">
      <c r="A180" s="57"/>
      <c r="B180" s="71">
        <v>3326</v>
      </c>
      <c r="C180" s="59" t="s">
        <v>139</v>
      </c>
      <c r="D180" s="53">
        <v>20</v>
      </c>
      <c r="E180" s="274">
        <v>50</v>
      </c>
      <c r="F180" s="112">
        <v>30</v>
      </c>
      <c r="G180" s="268">
        <f t="shared" si="14"/>
        <v>60</v>
      </c>
    </row>
    <row r="181" spans="1:7" s="51" customFormat="1" ht="15" x14ac:dyDescent="0.2">
      <c r="A181" s="57"/>
      <c r="B181" s="71">
        <v>3330</v>
      </c>
      <c r="C181" s="59" t="s">
        <v>140</v>
      </c>
      <c r="D181" s="53">
        <v>50</v>
      </c>
      <c r="E181" s="274">
        <v>130</v>
      </c>
      <c r="F181" s="112">
        <v>80</v>
      </c>
      <c r="G181" s="268">
        <f t="shared" si="14"/>
        <v>61.53846153846154</v>
      </c>
    </row>
    <row r="182" spans="1:7" s="51" customFormat="1" ht="15" x14ac:dyDescent="0.2">
      <c r="A182" s="57"/>
      <c r="B182" s="71">
        <v>3392</v>
      </c>
      <c r="C182" s="59" t="s">
        <v>141</v>
      </c>
      <c r="D182" s="53">
        <v>315</v>
      </c>
      <c r="E182" s="274">
        <v>315</v>
      </c>
      <c r="F182" s="112">
        <v>125</v>
      </c>
      <c r="G182" s="268">
        <f t="shared" si="14"/>
        <v>39.682539682539684</v>
      </c>
    </row>
    <row r="183" spans="1:7" s="51" customFormat="1" ht="15" x14ac:dyDescent="0.2">
      <c r="A183" s="57"/>
      <c r="B183" s="71">
        <v>3412</v>
      </c>
      <c r="C183" s="59" t="s">
        <v>253</v>
      </c>
      <c r="D183" s="53">
        <v>28454</v>
      </c>
      <c r="E183" s="274">
        <v>28631.5</v>
      </c>
      <c r="F183" s="112">
        <v>14964.5</v>
      </c>
      <c r="G183" s="268">
        <f t="shared" si="14"/>
        <v>52.265861027190333</v>
      </c>
    </row>
    <row r="184" spans="1:7" s="51" customFormat="1" ht="15" x14ac:dyDescent="0.2">
      <c r="A184" s="57"/>
      <c r="B184" s="71">
        <v>3412</v>
      </c>
      <c r="C184" s="59" t="s">
        <v>249</v>
      </c>
      <c r="D184" s="53">
        <v>60</v>
      </c>
      <c r="E184" s="274">
        <v>10</v>
      </c>
      <c r="F184" s="112">
        <v>0.1</v>
      </c>
      <c r="G184" s="268">
        <f t="shared" si="14"/>
        <v>1</v>
      </c>
    </row>
    <row r="185" spans="1:7" s="51" customFormat="1" ht="15" hidden="1" x14ac:dyDescent="0.2">
      <c r="A185" s="57"/>
      <c r="B185" s="71">
        <v>3412</v>
      </c>
      <c r="C185" s="59" t="s">
        <v>404</v>
      </c>
      <c r="D185" s="53"/>
      <c r="E185" s="274"/>
      <c r="F185" s="112"/>
      <c r="G185" s="268" t="e">
        <f t="shared" si="14"/>
        <v>#DIV/0!</v>
      </c>
    </row>
    <row r="186" spans="1:7" s="51" customFormat="1" ht="15" hidden="1" x14ac:dyDescent="0.2">
      <c r="A186" s="57"/>
      <c r="B186" s="71">
        <v>3412</v>
      </c>
      <c r="C186" s="59" t="s">
        <v>397</v>
      </c>
      <c r="D186" s="53"/>
      <c r="E186" s="274"/>
      <c r="F186" s="112"/>
      <c r="G186" s="268" t="e">
        <f t="shared" si="14"/>
        <v>#DIV/0!</v>
      </c>
    </row>
    <row r="187" spans="1:7" s="51" customFormat="1" ht="15" x14ac:dyDescent="0.2">
      <c r="A187" s="57"/>
      <c r="B187" s="71">
        <v>3419</v>
      </c>
      <c r="C187" s="59" t="s">
        <v>246</v>
      </c>
      <c r="D187" s="53">
        <v>570</v>
      </c>
      <c r="E187" s="274">
        <v>765</v>
      </c>
      <c r="F187" s="112">
        <v>720</v>
      </c>
      <c r="G187" s="268">
        <f t="shared" si="14"/>
        <v>94.117647058823522</v>
      </c>
    </row>
    <row r="188" spans="1:7" s="51" customFormat="1" ht="15" x14ac:dyDescent="0.2">
      <c r="A188" s="57"/>
      <c r="B188" s="71">
        <v>3421</v>
      </c>
      <c r="C188" s="59" t="s">
        <v>245</v>
      </c>
      <c r="D188" s="53">
        <v>15420</v>
      </c>
      <c r="E188" s="274">
        <v>17158</v>
      </c>
      <c r="F188" s="112">
        <v>12718</v>
      </c>
      <c r="G188" s="268">
        <f t="shared" si="14"/>
        <v>74.122858141974589</v>
      </c>
    </row>
    <row r="189" spans="1:7" s="51" customFormat="1" ht="15" x14ac:dyDescent="0.2">
      <c r="A189" s="57"/>
      <c r="B189" s="71">
        <v>3429</v>
      </c>
      <c r="C189" s="59" t="s">
        <v>142</v>
      </c>
      <c r="D189" s="53">
        <v>1920</v>
      </c>
      <c r="E189" s="274">
        <v>1507</v>
      </c>
      <c r="F189" s="112">
        <v>1381</v>
      </c>
      <c r="G189" s="268">
        <f t="shared" si="14"/>
        <v>91.639017916390173</v>
      </c>
    </row>
    <row r="190" spans="1:7" s="51" customFormat="1" ht="18.75" hidden="1" customHeight="1" x14ac:dyDescent="0.2">
      <c r="A190" s="57"/>
      <c r="B190" s="71">
        <v>3613</v>
      </c>
      <c r="C190" s="59" t="s">
        <v>185</v>
      </c>
      <c r="D190" s="53"/>
      <c r="E190" s="274"/>
      <c r="F190" s="275"/>
      <c r="G190" s="268" t="e">
        <f t="shared" si="14"/>
        <v>#DIV/0!</v>
      </c>
    </row>
    <row r="191" spans="1:7" s="51" customFormat="1" ht="16.350000000000001" customHeight="1" x14ac:dyDescent="0.2">
      <c r="A191" s="57"/>
      <c r="B191" s="71">
        <v>3639</v>
      </c>
      <c r="C191" s="59" t="s">
        <v>619</v>
      </c>
      <c r="D191" s="53">
        <v>58894</v>
      </c>
      <c r="E191" s="274">
        <v>58894</v>
      </c>
      <c r="F191" s="112">
        <v>29447</v>
      </c>
      <c r="G191" s="268">
        <f t="shared" si="14"/>
        <v>50</v>
      </c>
    </row>
    <row r="192" spans="1:7" s="51" customFormat="1" ht="15" x14ac:dyDescent="0.2">
      <c r="A192" s="57"/>
      <c r="B192" s="81">
        <v>3900</v>
      </c>
      <c r="C192" s="78" t="s">
        <v>421</v>
      </c>
      <c r="D192" s="53">
        <v>850</v>
      </c>
      <c r="E192" s="274">
        <v>850</v>
      </c>
      <c r="F192" s="112">
        <v>0</v>
      </c>
      <c r="G192" s="268">
        <f t="shared" si="14"/>
        <v>0</v>
      </c>
    </row>
    <row r="193" spans="1:7" s="51" customFormat="1" ht="15" hidden="1" x14ac:dyDescent="0.2">
      <c r="A193" s="57"/>
      <c r="B193" s="81">
        <v>4312</v>
      </c>
      <c r="C193" s="78" t="s">
        <v>473</v>
      </c>
      <c r="D193" s="53"/>
      <c r="E193" s="274"/>
      <c r="F193" s="112"/>
      <c r="G193" s="268" t="e">
        <f t="shared" si="14"/>
        <v>#DIV/0!</v>
      </c>
    </row>
    <row r="194" spans="1:7" s="51" customFormat="1" ht="15" x14ac:dyDescent="0.2">
      <c r="A194" s="57"/>
      <c r="B194" s="81">
        <v>4351</v>
      </c>
      <c r="C194" s="78" t="s">
        <v>152</v>
      </c>
      <c r="D194" s="53">
        <v>1900</v>
      </c>
      <c r="E194" s="274">
        <v>1900</v>
      </c>
      <c r="F194" s="112">
        <v>0</v>
      </c>
      <c r="G194" s="268">
        <f t="shared" si="14"/>
        <v>0</v>
      </c>
    </row>
    <row r="195" spans="1:7" s="51" customFormat="1" ht="15" hidden="1" x14ac:dyDescent="0.2">
      <c r="A195" s="57"/>
      <c r="B195" s="81">
        <v>4356</v>
      </c>
      <c r="C195" s="78" t="s">
        <v>248</v>
      </c>
      <c r="D195" s="53"/>
      <c r="E195" s="274"/>
      <c r="F195" s="112"/>
      <c r="G195" s="111" t="e">
        <f>(#REF!/E195)*100</f>
        <v>#REF!</v>
      </c>
    </row>
    <row r="196" spans="1:7" s="51" customFormat="1" ht="15" x14ac:dyDescent="0.2">
      <c r="A196" s="57"/>
      <c r="B196" s="81">
        <v>4357</v>
      </c>
      <c r="C196" s="78" t="s">
        <v>477</v>
      </c>
      <c r="D196" s="53">
        <v>24440</v>
      </c>
      <c r="E196" s="274">
        <v>57381.1</v>
      </c>
      <c r="F196" s="112">
        <v>32941.1</v>
      </c>
      <c r="G196" s="268">
        <f t="shared" ref="G196:G210" si="15">(F196/E196)*100</f>
        <v>57.407578453532601</v>
      </c>
    </row>
    <row r="197" spans="1:7" s="51" customFormat="1" ht="15" x14ac:dyDescent="0.2">
      <c r="A197" s="57"/>
      <c r="B197" s="81">
        <v>4359</v>
      </c>
      <c r="C197" s="78" t="s">
        <v>250</v>
      </c>
      <c r="D197" s="53">
        <v>3252</v>
      </c>
      <c r="E197" s="274">
        <v>6309.4</v>
      </c>
      <c r="F197" s="112">
        <v>3057.3</v>
      </c>
      <c r="G197" s="268">
        <f t="shared" si="15"/>
        <v>48.456271594763372</v>
      </c>
    </row>
    <row r="198" spans="1:7" s="51" customFormat="1" ht="15" hidden="1" x14ac:dyDescent="0.2">
      <c r="A198" s="57"/>
      <c r="B198" s="81">
        <v>5269</v>
      </c>
      <c r="C198" s="78" t="s">
        <v>499</v>
      </c>
      <c r="D198" s="53"/>
      <c r="E198" s="274"/>
      <c r="F198" s="112"/>
      <c r="G198" s="268" t="e">
        <f t="shared" si="15"/>
        <v>#DIV/0!</v>
      </c>
    </row>
    <row r="199" spans="1:7" s="51" customFormat="1" ht="15" hidden="1" x14ac:dyDescent="0.2">
      <c r="A199" s="57"/>
      <c r="B199" s="81">
        <v>4379</v>
      </c>
      <c r="C199" s="78" t="s">
        <v>384</v>
      </c>
      <c r="D199" s="53"/>
      <c r="E199" s="274"/>
      <c r="F199" s="112"/>
      <c r="G199" s="268" t="e">
        <f t="shared" si="15"/>
        <v>#DIV/0!</v>
      </c>
    </row>
    <row r="200" spans="1:7" s="51" customFormat="1" ht="15" customHeight="1" x14ac:dyDescent="0.2">
      <c r="A200" s="59"/>
      <c r="B200" s="71">
        <v>6171</v>
      </c>
      <c r="C200" s="59" t="s">
        <v>456</v>
      </c>
      <c r="D200" s="53">
        <v>22440</v>
      </c>
      <c r="E200" s="274">
        <v>17054.099999999999</v>
      </c>
      <c r="F200" s="112">
        <v>5635.2</v>
      </c>
      <c r="G200" s="268">
        <f t="shared" si="15"/>
        <v>33.043080549545273</v>
      </c>
    </row>
    <row r="201" spans="1:7" s="51" customFormat="1" ht="15" customHeight="1" x14ac:dyDescent="0.2">
      <c r="A201" s="59"/>
      <c r="B201" s="71">
        <v>6223</v>
      </c>
      <c r="C201" s="59" t="s">
        <v>158</v>
      </c>
      <c r="D201" s="53">
        <v>5</v>
      </c>
      <c r="E201" s="274">
        <v>5</v>
      </c>
      <c r="F201" s="112">
        <v>0</v>
      </c>
      <c r="G201" s="268">
        <f t="shared" si="15"/>
        <v>0</v>
      </c>
    </row>
    <row r="202" spans="1:7" s="51" customFormat="1" ht="15" customHeight="1" x14ac:dyDescent="0.2">
      <c r="A202" s="59"/>
      <c r="B202" s="56">
        <v>6310</v>
      </c>
      <c r="C202" s="59" t="s">
        <v>179</v>
      </c>
      <c r="D202" s="53">
        <v>22858</v>
      </c>
      <c r="E202" s="274">
        <v>16858</v>
      </c>
      <c r="F202" s="112">
        <v>1720.2</v>
      </c>
      <c r="G202" s="268">
        <f t="shared" si="15"/>
        <v>10.204057420809113</v>
      </c>
    </row>
    <row r="203" spans="1:7" s="51" customFormat="1" ht="23.1" hidden="1" customHeight="1" x14ac:dyDescent="0.2">
      <c r="A203" s="59"/>
      <c r="B203" s="56">
        <v>6330</v>
      </c>
      <c r="C203" s="59" t="s">
        <v>635</v>
      </c>
      <c r="D203" s="53"/>
      <c r="E203" s="274"/>
      <c r="F203" s="269"/>
      <c r="G203" s="268" t="e">
        <f t="shared" si="15"/>
        <v>#DIV/0!</v>
      </c>
    </row>
    <row r="204" spans="1:7" s="51" customFormat="1" ht="18.95" customHeight="1" x14ac:dyDescent="0.2">
      <c r="A204" s="59"/>
      <c r="B204" s="56">
        <v>6399</v>
      </c>
      <c r="C204" s="59" t="s">
        <v>180</v>
      </c>
      <c r="D204" s="53">
        <v>18012</v>
      </c>
      <c r="E204" s="274">
        <v>33584.400000000001</v>
      </c>
      <c r="F204" s="112">
        <v>28164.400000000001</v>
      </c>
      <c r="G204" s="268">
        <f t="shared" si="15"/>
        <v>83.861554769476314</v>
      </c>
    </row>
    <row r="205" spans="1:7" s="51" customFormat="1" ht="18" customHeight="1" x14ac:dyDescent="0.2">
      <c r="A205" s="59"/>
      <c r="B205" s="56">
        <v>6402</v>
      </c>
      <c r="C205" s="59" t="s">
        <v>181</v>
      </c>
      <c r="D205" s="53">
        <v>0</v>
      </c>
      <c r="E205" s="274">
        <v>296.5</v>
      </c>
      <c r="F205" s="112">
        <v>249.7</v>
      </c>
      <c r="G205" s="268">
        <f t="shared" si="15"/>
        <v>84.215851602023605</v>
      </c>
    </row>
    <row r="206" spans="1:7" s="51" customFormat="1" ht="15" hidden="1" x14ac:dyDescent="0.2">
      <c r="A206" s="59"/>
      <c r="B206" s="56">
        <v>6409</v>
      </c>
      <c r="C206" s="59" t="s">
        <v>374</v>
      </c>
      <c r="D206" s="53"/>
      <c r="E206" s="274"/>
      <c r="F206" s="112"/>
      <c r="G206" s="268" t="e">
        <f t="shared" si="15"/>
        <v>#DIV/0!</v>
      </c>
    </row>
    <row r="207" spans="1:7" s="51" customFormat="1" ht="18" hidden="1" customHeight="1" x14ac:dyDescent="0.2">
      <c r="A207" s="59"/>
      <c r="B207" s="56">
        <v>6402</v>
      </c>
      <c r="C207" s="59" t="s">
        <v>181</v>
      </c>
      <c r="D207" s="53"/>
      <c r="E207" s="274"/>
      <c r="F207" s="112"/>
      <c r="G207" s="268" t="e">
        <f t="shared" si="15"/>
        <v>#DIV/0!</v>
      </c>
    </row>
    <row r="208" spans="1:7" s="51" customFormat="1" ht="17.25" customHeight="1" x14ac:dyDescent="0.2">
      <c r="A208" s="59"/>
      <c r="B208" s="56">
        <v>6409</v>
      </c>
      <c r="C208" s="59" t="s">
        <v>182</v>
      </c>
      <c r="D208" s="53">
        <v>0</v>
      </c>
      <c r="E208" s="274">
        <v>4</v>
      </c>
      <c r="F208" s="112">
        <v>4</v>
      </c>
      <c r="G208" s="268">
        <f t="shared" si="15"/>
        <v>100</v>
      </c>
    </row>
    <row r="209" spans="1:7" s="51" customFormat="1" ht="15.75" customHeight="1" thickBot="1" x14ac:dyDescent="0.25">
      <c r="A209" s="134"/>
      <c r="B209" s="135">
        <v>6409</v>
      </c>
      <c r="C209" s="134" t="s">
        <v>366</v>
      </c>
      <c r="D209" s="53">
        <v>20000</v>
      </c>
      <c r="E209" s="274">
        <v>15885.5</v>
      </c>
      <c r="F209" s="112">
        <v>0</v>
      </c>
      <c r="G209" s="268">
        <f t="shared" si="15"/>
        <v>0</v>
      </c>
    </row>
    <row r="210" spans="1:7" s="51" customFormat="1" ht="18.75" customHeight="1" thickTop="1" thickBot="1" x14ac:dyDescent="0.3">
      <c r="A210" s="79"/>
      <c r="B210" s="80"/>
      <c r="C210" s="89" t="s">
        <v>183</v>
      </c>
      <c r="D210" s="87">
        <f>SUM(D170:D209)</f>
        <v>307511</v>
      </c>
      <c r="E210" s="183">
        <f>SUM(E170:E209)</f>
        <v>350705.9</v>
      </c>
      <c r="F210" s="202">
        <f t="shared" ref="F210" si="16">SUM(F170:F209)</f>
        <v>180346.30000000002</v>
      </c>
      <c r="G210" s="268">
        <f t="shared" si="15"/>
        <v>51.423799827718895</v>
      </c>
    </row>
    <row r="211" spans="1:7" s="51" customFormat="1" ht="17.25" customHeight="1" x14ac:dyDescent="0.2">
      <c r="A211" s="68"/>
      <c r="B211" s="69"/>
      <c r="C211" s="68"/>
      <c r="D211" s="55"/>
      <c r="E211" s="55"/>
    </row>
    <row r="212" spans="1:7" s="51" customFormat="1" ht="13.7" customHeight="1" x14ac:dyDescent="0.2">
      <c r="A212" s="68"/>
      <c r="B212" s="69"/>
      <c r="C212" s="68"/>
      <c r="D212" s="55"/>
      <c r="E212" s="55"/>
    </row>
    <row r="213" spans="1:7" s="51" customFormat="1" ht="6" customHeight="1" x14ac:dyDescent="0.2">
      <c r="A213" s="68"/>
      <c r="B213" s="69"/>
      <c r="C213" s="68"/>
      <c r="D213" s="55"/>
      <c r="E213" s="55"/>
    </row>
    <row r="214" spans="1:7" s="51" customFormat="1" ht="2.25" customHeight="1" thickBot="1" x14ac:dyDescent="0.25">
      <c r="A214" s="68"/>
      <c r="B214" s="69"/>
      <c r="C214" s="68"/>
      <c r="D214" s="55"/>
      <c r="E214" s="55"/>
    </row>
    <row r="215" spans="1:7" s="51" customFormat="1" ht="15.75" x14ac:dyDescent="0.25">
      <c r="A215" s="106" t="s">
        <v>14</v>
      </c>
      <c r="B215" s="107" t="s">
        <v>13</v>
      </c>
      <c r="C215" s="106" t="s">
        <v>12</v>
      </c>
      <c r="D215" s="228" t="s">
        <v>11</v>
      </c>
      <c r="E215" s="228" t="s">
        <v>11</v>
      </c>
      <c r="F215" s="20" t="s">
        <v>0</v>
      </c>
      <c r="G215" s="113" t="s">
        <v>334</v>
      </c>
    </row>
    <row r="216" spans="1:7" s="51" customFormat="1" ht="15.75" customHeight="1" thickBot="1" x14ac:dyDescent="0.3">
      <c r="A216" s="108"/>
      <c r="B216" s="109"/>
      <c r="C216" s="110"/>
      <c r="D216" s="229" t="s">
        <v>10</v>
      </c>
      <c r="E216" s="229" t="s">
        <v>9</v>
      </c>
      <c r="F216" s="215" t="s">
        <v>667</v>
      </c>
      <c r="G216" s="114" t="s">
        <v>335</v>
      </c>
    </row>
    <row r="217" spans="1:7" s="51" customFormat="1" ht="16.5" thickTop="1" x14ac:dyDescent="0.25">
      <c r="A217" s="57">
        <v>120</v>
      </c>
      <c r="B217" s="57"/>
      <c r="C217" s="86" t="s">
        <v>29</v>
      </c>
      <c r="D217" s="52"/>
      <c r="E217" s="192"/>
      <c r="F217" s="130"/>
      <c r="G217" s="128"/>
    </row>
    <row r="218" spans="1:7" s="51" customFormat="1" ht="15" customHeight="1" x14ac:dyDescent="0.2">
      <c r="A218" s="59"/>
      <c r="B218" s="56"/>
      <c r="C218" s="58"/>
      <c r="D218" s="53"/>
      <c r="E218" s="180"/>
      <c r="F218" s="131"/>
      <c r="G218" s="59"/>
    </row>
    <row r="219" spans="1:7" s="51" customFormat="1" ht="15" customHeight="1" x14ac:dyDescent="0.2">
      <c r="A219" s="59"/>
      <c r="B219" s="56">
        <v>1014</v>
      </c>
      <c r="C219" s="59" t="s">
        <v>256</v>
      </c>
      <c r="D219" s="53">
        <v>90</v>
      </c>
      <c r="E219" s="180">
        <v>90</v>
      </c>
      <c r="F219" s="112">
        <v>0</v>
      </c>
      <c r="G219" s="268">
        <f t="shared" ref="G219:G282" si="17">(F219/E219)*100</f>
        <v>0</v>
      </c>
    </row>
    <row r="220" spans="1:7" s="51" customFormat="1" ht="15" hidden="1" customHeight="1" x14ac:dyDescent="0.2">
      <c r="A220" s="59"/>
      <c r="B220" s="56">
        <v>2143</v>
      </c>
      <c r="C220" s="59" t="s">
        <v>85</v>
      </c>
      <c r="D220" s="53"/>
      <c r="E220" s="180"/>
      <c r="F220" s="112"/>
      <c r="G220" s="268" t="e">
        <f t="shared" si="17"/>
        <v>#DIV/0!</v>
      </c>
    </row>
    <row r="221" spans="1:7" s="51" customFormat="1" ht="15" customHeight="1" x14ac:dyDescent="0.2">
      <c r="A221" s="59"/>
      <c r="B221" s="56">
        <v>2212</v>
      </c>
      <c r="C221" s="59" t="s">
        <v>86</v>
      </c>
      <c r="D221" s="53">
        <v>6700</v>
      </c>
      <c r="E221" s="274">
        <v>11078.1</v>
      </c>
      <c r="F221" s="112">
        <v>1137.0999999999999</v>
      </c>
      <c r="G221" s="268">
        <f t="shared" si="17"/>
        <v>10.264395519087206</v>
      </c>
    </row>
    <row r="222" spans="1:7" s="51" customFormat="1" ht="15" customHeight="1" x14ac:dyDescent="0.2">
      <c r="A222" s="59"/>
      <c r="B222" s="56">
        <v>2219</v>
      </c>
      <c r="C222" s="59" t="s">
        <v>87</v>
      </c>
      <c r="D222" s="53">
        <v>68450</v>
      </c>
      <c r="E222" s="274">
        <v>67298.5</v>
      </c>
      <c r="F222" s="112">
        <v>11268.6</v>
      </c>
      <c r="G222" s="268">
        <f t="shared" si="17"/>
        <v>16.744206780240273</v>
      </c>
    </row>
    <row r="223" spans="1:7" s="51" customFormat="1" ht="16.350000000000001" customHeight="1" x14ac:dyDescent="0.2">
      <c r="A223" s="59"/>
      <c r="B223" s="56">
        <v>2229</v>
      </c>
      <c r="C223" s="59" t="s">
        <v>89</v>
      </c>
      <c r="D223" s="53">
        <v>50</v>
      </c>
      <c r="E223" s="274">
        <v>50</v>
      </c>
      <c r="F223" s="269">
        <v>0</v>
      </c>
      <c r="G223" s="268">
        <f t="shared" si="17"/>
        <v>0</v>
      </c>
    </row>
    <row r="224" spans="1:7" s="51" customFormat="1" ht="20.100000000000001" hidden="1" customHeight="1" x14ac:dyDescent="0.2">
      <c r="A224" s="59"/>
      <c r="B224" s="56">
        <v>2221</v>
      </c>
      <c r="C224" s="59" t="s">
        <v>88</v>
      </c>
      <c r="D224" s="53"/>
      <c r="E224" s="274"/>
      <c r="F224" s="112"/>
      <c r="G224" s="268" t="e">
        <f t="shared" si="17"/>
        <v>#DIV/0!</v>
      </c>
    </row>
    <row r="225" spans="1:7" s="51" customFormat="1" ht="16.350000000000001" hidden="1" customHeight="1" x14ac:dyDescent="0.2">
      <c r="A225" s="59"/>
      <c r="B225" s="56">
        <v>2241</v>
      </c>
      <c r="C225" s="59" t="s">
        <v>665</v>
      </c>
      <c r="D225" s="53"/>
      <c r="E225" s="274"/>
      <c r="F225" s="275"/>
      <c r="G225" s="268" t="e">
        <f t="shared" si="17"/>
        <v>#DIV/0!</v>
      </c>
    </row>
    <row r="226" spans="1:7" s="51" customFormat="1" ht="15" customHeight="1" x14ac:dyDescent="0.2">
      <c r="A226" s="59"/>
      <c r="B226" s="56">
        <v>2310</v>
      </c>
      <c r="C226" s="59" t="s">
        <v>184</v>
      </c>
      <c r="D226" s="53">
        <v>40</v>
      </c>
      <c r="E226" s="274">
        <v>148</v>
      </c>
      <c r="F226" s="112">
        <v>0</v>
      </c>
      <c r="G226" s="268">
        <f t="shared" si="17"/>
        <v>0</v>
      </c>
    </row>
    <row r="227" spans="1:7" s="51" customFormat="1" ht="15" customHeight="1" x14ac:dyDescent="0.2">
      <c r="A227" s="59"/>
      <c r="B227" s="56">
        <v>2321</v>
      </c>
      <c r="C227" s="73" t="s">
        <v>322</v>
      </c>
      <c r="D227" s="53">
        <v>0</v>
      </c>
      <c r="E227" s="274">
        <v>15</v>
      </c>
      <c r="F227" s="112">
        <v>8.4</v>
      </c>
      <c r="G227" s="268">
        <f t="shared" si="17"/>
        <v>56.000000000000007</v>
      </c>
    </row>
    <row r="228" spans="1:7" s="51" customFormat="1" ht="15" hidden="1" customHeight="1" x14ac:dyDescent="0.2">
      <c r="A228" s="59"/>
      <c r="B228" s="56">
        <v>2333</v>
      </c>
      <c r="C228" s="59" t="s">
        <v>304</v>
      </c>
      <c r="D228" s="53"/>
      <c r="E228" s="274"/>
      <c r="F228" s="112"/>
      <c r="G228" s="268" t="e">
        <f t="shared" si="17"/>
        <v>#DIV/0!</v>
      </c>
    </row>
    <row r="229" spans="1:7" s="51" customFormat="1" ht="15" customHeight="1" x14ac:dyDescent="0.2">
      <c r="A229" s="59"/>
      <c r="B229" s="56">
        <v>3111</v>
      </c>
      <c r="C229" s="59" t="s">
        <v>305</v>
      </c>
      <c r="D229" s="53">
        <v>5400</v>
      </c>
      <c r="E229" s="274">
        <v>4400</v>
      </c>
      <c r="F229" s="112">
        <v>106.3</v>
      </c>
      <c r="G229" s="268">
        <f t="shared" si="17"/>
        <v>2.415909090909091</v>
      </c>
    </row>
    <row r="230" spans="1:7" s="51" customFormat="1" ht="15" customHeight="1" x14ac:dyDescent="0.2">
      <c r="A230" s="59"/>
      <c r="B230" s="56">
        <v>3113</v>
      </c>
      <c r="C230" s="59" t="s">
        <v>94</v>
      </c>
      <c r="D230" s="53">
        <v>10200</v>
      </c>
      <c r="E230" s="274">
        <v>10145</v>
      </c>
      <c r="F230" s="112">
        <v>1189.5999999999999</v>
      </c>
      <c r="G230" s="268">
        <f t="shared" si="17"/>
        <v>11.725973385904386</v>
      </c>
    </row>
    <row r="231" spans="1:7" s="51" customFormat="1" ht="15" hidden="1" customHeight="1" x14ac:dyDescent="0.2">
      <c r="A231" s="59"/>
      <c r="B231" s="56">
        <v>3231</v>
      </c>
      <c r="C231" s="59" t="s">
        <v>95</v>
      </c>
      <c r="D231" s="53"/>
      <c r="E231" s="274"/>
      <c r="F231" s="112"/>
      <c r="G231" s="268" t="e">
        <f t="shared" si="17"/>
        <v>#DIV/0!</v>
      </c>
    </row>
    <row r="232" spans="1:7" s="51" customFormat="1" ht="15" customHeight="1" x14ac:dyDescent="0.2">
      <c r="A232" s="59"/>
      <c r="B232" s="56">
        <v>3313</v>
      </c>
      <c r="C232" s="59" t="s">
        <v>257</v>
      </c>
      <c r="D232" s="53">
        <v>710</v>
      </c>
      <c r="E232" s="274">
        <v>2192</v>
      </c>
      <c r="F232" s="112">
        <v>1791.5</v>
      </c>
      <c r="G232" s="268">
        <f t="shared" si="17"/>
        <v>81.729014598540147</v>
      </c>
    </row>
    <row r="233" spans="1:7" s="51" customFormat="1" ht="15" customHeight="1" x14ac:dyDescent="0.2">
      <c r="A233" s="59"/>
      <c r="B233" s="56">
        <v>3322</v>
      </c>
      <c r="C233" s="59" t="s">
        <v>98</v>
      </c>
      <c r="D233" s="53">
        <v>6680</v>
      </c>
      <c r="E233" s="274">
        <v>4984</v>
      </c>
      <c r="F233" s="112">
        <v>72</v>
      </c>
      <c r="G233" s="268">
        <f t="shared" si="17"/>
        <v>1.4446227929373996</v>
      </c>
    </row>
    <row r="234" spans="1:7" s="51" customFormat="1" ht="15" customHeight="1" x14ac:dyDescent="0.2">
      <c r="A234" s="78"/>
      <c r="B234" s="77">
        <v>3326</v>
      </c>
      <c r="C234" s="72" t="s">
        <v>99</v>
      </c>
      <c r="D234" s="53">
        <v>324</v>
      </c>
      <c r="E234" s="274">
        <v>324</v>
      </c>
      <c r="F234" s="112">
        <v>39</v>
      </c>
      <c r="G234" s="268">
        <f t="shared" si="17"/>
        <v>12.037037037037036</v>
      </c>
    </row>
    <row r="235" spans="1:7" s="51" customFormat="1" ht="15" hidden="1" customHeight="1" x14ac:dyDescent="0.2">
      <c r="A235" s="78"/>
      <c r="B235" s="77">
        <v>3392</v>
      </c>
      <c r="C235" s="78" t="s">
        <v>240</v>
      </c>
      <c r="D235" s="53"/>
      <c r="E235" s="274"/>
      <c r="F235" s="112"/>
      <c r="G235" s="268" t="e">
        <f t="shared" si="17"/>
        <v>#DIV/0!</v>
      </c>
    </row>
    <row r="236" spans="1:7" s="51" customFormat="1" ht="15" customHeight="1" x14ac:dyDescent="0.2">
      <c r="A236" s="78"/>
      <c r="B236" s="77">
        <v>3412</v>
      </c>
      <c r="C236" s="59" t="s">
        <v>100</v>
      </c>
      <c r="D236" s="53">
        <v>280190</v>
      </c>
      <c r="E236" s="274">
        <v>280191</v>
      </c>
      <c r="F236" s="112">
        <v>16097.4</v>
      </c>
      <c r="G236" s="268">
        <f t="shared" si="17"/>
        <v>5.7451524138890973</v>
      </c>
    </row>
    <row r="237" spans="1:7" s="51" customFormat="1" ht="14.65" customHeight="1" x14ac:dyDescent="0.2">
      <c r="A237" s="78"/>
      <c r="B237" s="71">
        <v>3421</v>
      </c>
      <c r="C237" s="73" t="s">
        <v>101</v>
      </c>
      <c r="D237" s="53">
        <v>1100</v>
      </c>
      <c r="E237" s="274">
        <v>1100</v>
      </c>
      <c r="F237" s="112">
        <v>0</v>
      </c>
      <c r="G237" s="268">
        <f t="shared" si="17"/>
        <v>0</v>
      </c>
    </row>
    <row r="238" spans="1:7" s="51" customFormat="1" ht="15" hidden="1" customHeight="1" x14ac:dyDescent="0.2">
      <c r="A238" s="78"/>
      <c r="B238" s="77">
        <v>3429</v>
      </c>
      <c r="C238" s="78" t="s">
        <v>620</v>
      </c>
      <c r="D238" s="53"/>
      <c r="E238" s="274"/>
      <c r="F238" s="275"/>
      <c r="G238" s="268" t="e">
        <f t="shared" si="17"/>
        <v>#DIV/0!</v>
      </c>
    </row>
    <row r="239" spans="1:7" s="51" customFormat="1" ht="15" hidden="1" customHeight="1" x14ac:dyDescent="0.2">
      <c r="A239" s="78"/>
      <c r="B239" s="77">
        <v>6409</v>
      </c>
      <c r="C239" s="78" t="s">
        <v>191</v>
      </c>
      <c r="D239" s="53"/>
      <c r="E239" s="274"/>
      <c r="F239" s="112"/>
      <c r="G239" s="268" t="e">
        <f t="shared" si="17"/>
        <v>#DIV/0!</v>
      </c>
    </row>
    <row r="240" spans="1:7" s="51" customFormat="1" ht="15" hidden="1" customHeight="1" x14ac:dyDescent="0.2">
      <c r="A240" s="78"/>
      <c r="B240" s="77">
        <v>5599</v>
      </c>
      <c r="C240" s="78" t="s">
        <v>283</v>
      </c>
      <c r="D240" s="53"/>
      <c r="E240" s="274"/>
      <c r="F240" s="112"/>
      <c r="G240" s="268" t="e">
        <f t="shared" si="17"/>
        <v>#DIV/0!</v>
      </c>
    </row>
    <row r="241" spans="1:7" ht="15" hidden="1" customHeight="1" x14ac:dyDescent="0.2">
      <c r="A241" s="59"/>
      <c r="B241" s="71">
        <v>3599</v>
      </c>
      <c r="C241" s="72" t="s">
        <v>144</v>
      </c>
      <c r="D241" s="53"/>
      <c r="E241" s="274"/>
      <c r="F241" s="112"/>
      <c r="G241" s="268" t="e">
        <f t="shared" si="17"/>
        <v>#DIV/0!</v>
      </c>
    </row>
    <row r="242" spans="1:7" ht="15" customHeight="1" x14ac:dyDescent="0.2">
      <c r="A242" s="59"/>
      <c r="B242" s="71">
        <v>3612</v>
      </c>
      <c r="C242" s="72" t="s">
        <v>102</v>
      </c>
      <c r="D242" s="53">
        <v>7059</v>
      </c>
      <c r="E242" s="274">
        <v>9259</v>
      </c>
      <c r="F242" s="112">
        <v>1470.6</v>
      </c>
      <c r="G242" s="268">
        <f t="shared" si="17"/>
        <v>15.882924721892211</v>
      </c>
    </row>
    <row r="243" spans="1:7" ht="15" customHeight="1" x14ac:dyDescent="0.2">
      <c r="A243" s="59"/>
      <c r="B243" s="71">
        <v>3613</v>
      </c>
      <c r="C243" s="72" t="s">
        <v>185</v>
      </c>
      <c r="D243" s="53">
        <v>15843</v>
      </c>
      <c r="E243" s="274">
        <v>18580.400000000001</v>
      </c>
      <c r="F243" s="112">
        <v>6354.1</v>
      </c>
      <c r="G243" s="268">
        <f t="shared" si="17"/>
        <v>34.197864416266604</v>
      </c>
    </row>
    <row r="244" spans="1:7" ht="15" hidden="1" customHeight="1" x14ac:dyDescent="0.2">
      <c r="A244" s="59"/>
      <c r="B244" s="71">
        <v>2229</v>
      </c>
      <c r="C244" s="72" t="s">
        <v>89</v>
      </c>
      <c r="D244" s="53"/>
      <c r="E244" s="274"/>
      <c r="F244" s="112"/>
      <c r="G244" s="268" t="e">
        <f t="shared" si="17"/>
        <v>#DIV/0!</v>
      </c>
    </row>
    <row r="245" spans="1:7" ht="15" hidden="1" customHeight="1" x14ac:dyDescent="0.2">
      <c r="A245" s="59"/>
      <c r="B245" s="71">
        <v>2241</v>
      </c>
      <c r="C245" s="72" t="s">
        <v>90</v>
      </c>
      <c r="D245" s="53"/>
      <c r="E245" s="274"/>
      <c r="F245" s="112"/>
      <c r="G245" s="268" t="e">
        <f t="shared" si="17"/>
        <v>#DIV/0!</v>
      </c>
    </row>
    <row r="246" spans="1:7" ht="15" hidden="1" customHeight="1" x14ac:dyDescent="0.2">
      <c r="A246" s="59"/>
      <c r="B246" s="71">
        <v>2249</v>
      </c>
      <c r="C246" s="72" t="s">
        <v>91</v>
      </c>
      <c r="D246" s="53"/>
      <c r="E246" s="274"/>
      <c r="F246" s="112"/>
      <c r="G246" s="268" t="e">
        <f t="shared" si="17"/>
        <v>#DIV/0!</v>
      </c>
    </row>
    <row r="247" spans="1:7" ht="15" hidden="1" customHeight="1" x14ac:dyDescent="0.2">
      <c r="A247" s="59"/>
      <c r="B247" s="71">
        <v>2310</v>
      </c>
      <c r="C247" s="72" t="s">
        <v>92</v>
      </c>
      <c r="D247" s="53"/>
      <c r="E247" s="274"/>
      <c r="F247" s="112"/>
      <c r="G247" s="268" t="e">
        <f t="shared" si="17"/>
        <v>#DIV/0!</v>
      </c>
    </row>
    <row r="248" spans="1:7" ht="15" hidden="1" customHeight="1" x14ac:dyDescent="0.2">
      <c r="A248" s="59"/>
      <c r="B248" s="71">
        <v>2321</v>
      </c>
      <c r="C248" s="72" t="s">
        <v>239</v>
      </c>
      <c r="D248" s="53"/>
      <c r="E248" s="274"/>
      <c r="F248" s="112"/>
      <c r="G248" s="268" t="e">
        <f t="shared" si="17"/>
        <v>#DIV/0!</v>
      </c>
    </row>
    <row r="249" spans="1:7" ht="15" hidden="1" customHeight="1" x14ac:dyDescent="0.2">
      <c r="A249" s="59"/>
      <c r="B249" s="71">
        <v>2331</v>
      </c>
      <c r="C249" s="72" t="s">
        <v>93</v>
      </c>
      <c r="D249" s="53"/>
      <c r="E249" s="274"/>
      <c r="F249" s="112"/>
      <c r="G249" s="268" t="e">
        <f t="shared" si="17"/>
        <v>#DIV/0!</v>
      </c>
    </row>
    <row r="250" spans="1:7" ht="15" hidden="1" customHeight="1" x14ac:dyDescent="0.2">
      <c r="A250" s="59"/>
      <c r="B250" s="71">
        <v>3613</v>
      </c>
      <c r="C250" s="72" t="s">
        <v>103</v>
      </c>
      <c r="D250" s="53"/>
      <c r="E250" s="274"/>
      <c r="F250" s="112"/>
      <c r="G250" s="268" t="e">
        <f t="shared" si="17"/>
        <v>#DIV/0!</v>
      </c>
    </row>
    <row r="251" spans="1:7" ht="15" customHeight="1" x14ac:dyDescent="0.2">
      <c r="A251" s="59"/>
      <c r="B251" s="71">
        <v>3631</v>
      </c>
      <c r="C251" s="72" t="s">
        <v>104</v>
      </c>
      <c r="D251" s="53">
        <v>13154</v>
      </c>
      <c r="E251" s="274">
        <v>27701.1</v>
      </c>
      <c r="F251" s="112">
        <v>27075.3</v>
      </c>
      <c r="G251" s="268">
        <f t="shared" si="17"/>
        <v>97.740883936016985</v>
      </c>
    </row>
    <row r="252" spans="1:7" ht="15" customHeight="1" x14ac:dyDescent="0.2">
      <c r="A252" s="59"/>
      <c r="B252" s="71">
        <v>3632</v>
      </c>
      <c r="C252" s="73" t="s">
        <v>105</v>
      </c>
      <c r="D252" s="53">
        <v>2422</v>
      </c>
      <c r="E252" s="274">
        <v>2809</v>
      </c>
      <c r="F252" s="112">
        <v>746.4</v>
      </c>
      <c r="G252" s="268">
        <f t="shared" si="17"/>
        <v>26.57173371306515</v>
      </c>
    </row>
    <row r="253" spans="1:7" ht="15" hidden="1" customHeight="1" x14ac:dyDescent="0.2">
      <c r="A253" s="59"/>
      <c r="B253" s="71">
        <v>3231</v>
      </c>
      <c r="C253" s="72" t="s">
        <v>95</v>
      </c>
      <c r="D253" s="53"/>
      <c r="E253" s="274"/>
      <c r="F253" s="112"/>
      <c r="G253" s="268" t="e">
        <f t="shared" si="17"/>
        <v>#DIV/0!</v>
      </c>
    </row>
    <row r="254" spans="1:7" ht="15" hidden="1" customHeight="1" x14ac:dyDescent="0.2">
      <c r="A254" s="59"/>
      <c r="B254" s="71">
        <v>3634</v>
      </c>
      <c r="C254" s="72" t="s">
        <v>186</v>
      </c>
      <c r="D254" s="53"/>
      <c r="E254" s="274"/>
      <c r="F254" s="112"/>
      <c r="G254" s="268" t="e">
        <f t="shared" si="17"/>
        <v>#DIV/0!</v>
      </c>
    </row>
    <row r="255" spans="1:7" ht="15" hidden="1" customHeight="1" x14ac:dyDescent="0.2">
      <c r="A255" s="74"/>
      <c r="B255" s="71">
        <v>3314</v>
      </c>
      <c r="C255" s="73" t="s">
        <v>96</v>
      </c>
      <c r="D255" s="53"/>
      <c r="E255" s="274"/>
      <c r="F255" s="112"/>
      <c r="G255" s="268" t="e">
        <f t="shared" si="17"/>
        <v>#DIV/0!</v>
      </c>
    </row>
    <row r="256" spans="1:7" ht="15" hidden="1" customHeight="1" x14ac:dyDescent="0.2">
      <c r="A256" s="59"/>
      <c r="B256" s="71">
        <v>3319</v>
      </c>
      <c r="C256" s="73" t="s">
        <v>97</v>
      </c>
      <c r="D256" s="53"/>
      <c r="E256" s="274"/>
      <c r="F256" s="112"/>
      <c r="G256" s="268" t="e">
        <f t="shared" si="17"/>
        <v>#DIV/0!</v>
      </c>
    </row>
    <row r="257" spans="1:7" ht="15" customHeight="1" x14ac:dyDescent="0.2">
      <c r="A257" s="59"/>
      <c r="B257" s="71">
        <v>3639</v>
      </c>
      <c r="C257" s="73" t="s">
        <v>187</v>
      </c>
      <c r="D257" s="53">
        <v>999</v>
      </c>
      <c r="E257" s="274">
        <v>999</v>
      </c>
      <c r="F257" s="112">
        <v>250</v>
      </c>
      <c r="G257" s="268">
        <f t="shared" si="17"/>
        <v>25.025025025025027</v>
      </c>
    </row>
    <row r="258" spans="1:7" ht="15" customHeight="1" x14ac:dyDescent="0.2">
      <c r="A258" s="59"/>
      <c r="B258" s="71">
        <v>3639</v>
      </c>
      <c r="C258" s="73" t="s">
        <v>188</v>
      </c>
      <c r="D258" s="53">
        <v>975</v>
      </c>
      <c r="E258" s="274">
        <v>1837.5</v>
      </c>
      <c r="F258" s="112">
        <v>113.1</v>
      </c>
      <c r="G258" s="268">
        <f t="shared" si="17"/>
        <v>6.1551020408163266</v>
      </c>
    </row>
    <row r="259" spans="1:7" ht="15" customHeight="1" x14ac:dyDescent="0.2">
      <c r="A259" s="59"/>
      <c r="B259" s="71">
        <v>3639</v>
      </c>
      <c r="C259" s="72" t="s">
        <v>189</v>
      </c>
      <c r="D259" s="53">
        <v>9627</v>
      </c>
      <c r="E259" s="274">
        <v>8642.5</v>
      </c>
      <c r="F259" s="112">
        <v>1980.6</v>
      </c>
      <c r="G259" s="268">
        <f t="shared" si="17"/>
        <v>22.916980040497538</v>
      </c>
    </row>
    <row r="260" spans="1:7" ht="15" hidden="1" customHeight="1" x14ac:dyDescent="0.2">
      <c r="A260" s="59"/>
      <c r="B260" s="71">
        <v>3699</v>
      </c>
      <c r="C260" s="73" t="s">
        <v>410</v>
      </c>
      <c r="D260" s="53"/>
      <c r="E260" s="274"/>
      <c r="F260" s="112"/>
      <c r="G260" s="268" t="e">
        <f t="shared" si="17"/>
        <v>#DIV/0!</v>
      </c>
    </row>
    <row r="261" spans="1:7" ht="15" customHeight="1" x14ac:dyDescent="0.2">
      <c r="A261" s="59"/>
      <c r="B261" s="71">
        <v>3722</v>
      </c>
      <c r="C261" s="73" t="s">
        <v>422</v>
      </c>
      <c r="D261" s="53">
        <v>1100</v>
      </c>
      <c r="E261" s="274">
        <v>1100</v>
      </c>
      <c r="F261" s="112">
        <v>0</v>
      </c>
      <c r="G261" s="268">
        <f t="shared" si="17"/>
        <v>0</v>
      </c>
    </row>
    <row r="262" spans="1:7" ht="15" hidden="1" customHeight="1" x14ac:dyDescent="0.2">
      <c r="A262" s="59"/>
      <c r="B262" s="71">
        <v>3725</v>
      </c>
      <c r="C262" s="73" t="s">
        <v>547</v>
      </c>
      <c r="D262" s="53"/>
      <c r="E262" s="274"/>
      <c r="F262" s="269"/>
      <c r="G262" s="268" t="e">
        <f t="shared" si="17"/>
        <v>#DIV/0!</v>
      </c>
    </row>
    <row r="263" spans="1:7" ht="15" customHeight="1" x14ac:dyDescent="0.2">
      <c r="A263" s="59"/>
      <c r="B263" s="71">
        <v>3729</v>
      </c>
      <c r="C263" s="73" t="s">
        <v>190</v>
      </c>
      <c r="D263" s="53">
        <v>1</v>
      </c>
      <c r="E263" s="274">
        <v>1</v>
      </c>
      <c r="F263" s="112">
        <v>0.5</v>
      </c>
      <c r="G263" s="268">
        <f t="shared" si="17"/>
        <v>50</v>
      </c>
    </row>
    <row r="264" spans="1:7" ht="15" customHeight="1" x14ac:dyDescent="0.2">
      <c r="A264" s="59"/>
      <c r="B264" s="71">
        <v>3744</v>
      </c>
      <c r="C264" s="73" t="s">
        <v>112</v>
      </c>
      <c r="D264" s="53">
        <v>100</v>
      </c>
      <c r="E264" s="274">
        <v>7752</v>
      </c>
      <c r="F264" s="112">
        <v>0</v>
      </c>
      <c r="G264" s="268">
        <f t="shared" si="17"/>
        <v>0</v>
      </c>
    </row>
    <row r="265" spans="1:7" ht="15" customHeight="1" x14ac:dyDescent="0.2">
      <c r="A265" s="59"/>
      <c r="B265" s="71">
        <v>3745</v>
      </c>
      <c r="C265" s="73" t="s">
        <v>113</v>
      </c>
      <c r="D265" s="53">
        <v>1150</v>
      </c>
      <c r="E265" s="274">
        <v>4036.7</v>
      </c>
      <c r="F265" s="112">
        <v>64.2</v>
      </c>
      <c r="G265" s="268">
        <f t="shared" si="17"/>
        <v>1.5904080065399957</v>
      </c>
    </row>
    <row r="266" spans="1:7" ht="15" customHeight="1" x14ac:dyDescent="0.2">
      <c r="A266" s="59"/>
      <c r="B266" s="71">
        <v>4349</v>
      </c>
      <c r="C266" s="73" t="s">
        <v>277</v>
      </c>
      <c r="D266" s="53">
        <v>1353</v>
      </c>
      <c r="E266" s="274">
        <v>1353</v>
      </c>
      <c r="F266" s="112">
        <v>466</v>
      </c>
      <c r="G266" s="268">
        <f t="shared" si="17"/>
        <v>34.441980783444201</v>
      </c>
    </row>
    <row r="267" spans="1:7" ht="15" customHeight="1" x14ac:dyDescent="0.2">
      <c r="A267" s="59"/>
      <c r="B267" s="71">
        <v>4351</v>
      </c>
      <c r="C267" s="72" t="s">
        <v>242</v>
      </c>
      <c r="D267" s="53">
        <v>1100</v>
      </c>
      <c r="E267" s="274">
        <v>881</v>
      </c>
      <c r="F267" s="112">
        <v>204.9</v>
      </c>
      <c r="G267" s="268">
        <f t="shared" si="17"/>
        <v>23.257661748013621</v>
      </c>
    </row>
    <row r="268" spans="1:7" ht="15" hidden="1" customHeight="1" x14ac:dyDescent="0.2">
      <c r="A268" s="59"/>
      <c r="B268" s="71">
        <v>3639</v>
      </c>
      <c r="C268" s="72" t="s">
        <v>107</v>
      </c>
      <c r="D268" s="53"/>
      <c r="E268" s="274"/>
      <c r="F268" s="112"/>
      <c r="G268" s="268" t="e">
        <f t="shared" si="17"/>
        <v>#DIV/0!</v>
      </c>
    </row>
    <row r="269" spans="1:7" ht="15" hidden="1" customHeight="1" x14ac:dyDescent="0.2">
      <c r="A269" s="59"/>
      <c r="B269" s="71">
        <v>3725</v>
      </c>
      <c r="C269" s="72" t="s">
        <v>241</v>
      </c>
      <c r="D269" s="53"/>
      <c r="E269" s="274"/>
      <c r="F269" s="112"/>
      <c r="G269" s="268" t="e">
        <f t="shared" si="17"/>
        <v>#DIV/0!</v>
      </c>
    </row>
    <row r="270" spans="1:7" ht="15" customHeight="1" x14ac:dyDescent="0.2">
      <c r="A270" s="59"/>
      <c r="B270" s="71">
        <v>4357</v>
      </c>
      <c r="C270" s="72" t="s">
        <v>114</v>
      </c>
      <c r="D270" s="53">
        <v>70000</v>
      </c>
      <c r="E270" s="274">
        <v>83500</v>
      </c>
      <c r="F270" s="112">
        <v>33720.300000000003</v>
      </c>
      <c r="G270" s="268">
        <f t="shared" si="17"/>
        <v>40.383592814371262</v>
      </c>
    </row>
    <row r="271" spans="1:7" ht="15" customHeight="1" x14ac:dyDescent="0.2">
      <c r="A271" s="59"/>
      <c r="B271" s="71">
        <v>4374</v>
      </c>
      <c r="C271" s="72" t="s">
        <v>278</v>
      </c>
      <c r="D271" s="53">
        <v>50</v>
      </c>
      <c r="E271" s="274">
        <v>50</v>
      </c>
      <c r="F271" s="112">
        <v>0</v>
      </c>
      <c r="G271" s="268">
        <f t="shared" si="17"/>
        <v>0</v>
      </c>
    </row>
    <row r="272" spans="1:7" ht="15" hidden="1" customHeight="1" x14ac:dyDescent="0.2">
      <c r="A272" s="74"/>
      <c r="B272" s="71">
        <v>4374</v>
      </c>
      <c r="C272" s="73" t="s">
        <v>115</v>
      </c>
      <c r="D272" s="53"/>
      <c r="E272" s="274"/>
      <c r="F272" s="112"/>
      <c r="G272" s="268" t="e">
        <f t="shared" si="17"/>
        <v>#DIV/0!</v>
      </c>
    </row>
    <row r="273" spans="1:7" ht="15" hidden="1" customHeight="1" x14ac:dyDescent="0.2">
      <c r="A273" s="74"/>
      <c r="B273" s="71">
        <v>5269</v>
      </c>
      <c r="C273" s="73" t="s">
        <v>499</v>
      </c>
      <c r="D273" s="53"/>
      <c r="E273" s="274"/>
      <c r="F273" s="112"/>
      <c r="G273" s="268" t="e">
        <f t="shared" si="17"/>
        <v>#DIV/0!</v>
      </c>
    </row>
    <row r="274" spans="1:7" ht="15" hidden="1" customHeight="1" x14ac:dyDescent="0.2">
      <c r="A274" s="74"/>
      <c r="B274" s="71">
        <v>5311</v>
      </c>
      <c r="C274" s="73" t="s">
        <v>116</v>
      </c>
      <c r="D274" s="53"/>
      <c r="E274" s="274"/>
      <c r="F274" s="112"/>
      <c r="G274" s="268" t="e">
        <f t="shared" si="17"/>
        <v>#DIV/0!</v>
      </c>
    </row>
    <row r="275" spans="1:7" ht="15" hidden="1" customHeight="1" x14ac:dyDescent="0.2">
      <c r="A275" s="59"/>
      <c r="B275" s="71">
        <v>4359</v>
      </c>
      <c r="C275" s="73" t="s">
        <v>261</v>
      </c>
      <c r="D275" s="53"/>
      <c r="E275" s="274"/>
      <c r="F275" s="112"/>
      <c r="G275" s="268" t="e">
        <f t="shared" si="17"/>
        <v>#DIV/0!</v>
      </c>
    </row>
    <row r="276" spans="1:7" ht="15" customHeight="1" x14ac:dyDescent="0.2">
      <c r="A276" s="74"/>
      <c r="B276" s="71">
        <v>5512</v>
      </c>
      <c r="C276" s="73" t="s">
        <v>244</v>
      </c>
      <c r="D276" s="53">
        <v>449</v>
      </c>
      <c r="E276" s="274">
        <v>649</v>
      </c>
      <c r="F276" s="112">
        <v>284.2</v>
      </c>
      <c r="G276" s="268">
        <f t="shared" si="17"/>
        <v>43.790446841294298</v>
      </c>
    </row>
    <row r="277" spans="1:7" ht="17.45" customHeight="1" x14ac:dyDescent="0.2">
      <c r="A277" s="74"/>
      <c r="B277" s="71">
        <v>6171</v>
      </c>
      <c r="C277" s="73" t="s">
        <v>178</v>
      </c>
      <c r="D277" s="53">
        <v>12149</v>
      </c>
      <c r="E277" s="274">
        <v>12736.5</v>
      </c>
      <c r="F277" s="112">
        <v>5245.6</v>
      </c>
      <c r="G277" s="268">
        <f t="shared" si="17"/>
        <v>41.185569033879013</v>
      </c>
    </row>
    <row r="278" spans="1:7" ht="15" customHeight="1" x14ac:dyDescent="0.2">
      <c r="A278" s="74"/>
      <c r="B278" s="71">
        <v>6310</v>
      </c>
      <c r="C278" s="73" t="s">
        <v>623</v>
      </c>
      <c r="D278" s="53">
        <v>0</v>
      </c>
      <c r="E278" s="274">
        <v>1.1000000000000001</v>
      </c>
      <c r="F278" s="275">
        <v>1</v>
      </c>
      <c r="G278" s="268">
        <f t="shared" si="17"/>
        <v>90.909090909090907</v>
      </c>
    </row>
    <row r="279" spans="1:7" ht="15" hidden="1" customHeight="1" x14ac:dyDescent="0.2">
      <c r="A279" s="74"/>
      <c r="B279" s="71">
        <v>6399</v>
      </c>
      <c r="C279" s="73" t="s">
        <v>117</v>
      </c>
      <c r="D279" s="53"/>
      <c r="E279" s="274"/>
      <c r="F279" s="112"/>
      <c r="G279" s="268" t="e">
        <f t="shared" si="17"/>
        <v>#DIV/0!</v>
      </c>
    </row>
    <row r="280" spans="1:7" ht="15" customHeight="1" thickBot="1" x14ac:dyDescent="0.25">
      <c r="A280" s="74"/>
      <c r="B280" s="71">
        <v>6402</v>
      </c>
      <c r="C280" s="73" t="s">
        <v>243</v>
      </c>
      <c r="D280" s="53">
        <v>0</v>
      </c>
      <c r="E280" s="274">
        <v>0</v>
      </c>
      <c r="F280" s="112">
        <v>0</v>
      </c>
      <c r="G280" s="268" t="e">
        <f t="shared" si="17"/>
        <v>#DIV/0!</v>
      </c>
    </row>
    <row r="281" spans="1:7" ht="15" hidden="1" customHeight="1" thickBot="1" x14ac:dyDescent="0.25">
      <c r="A281" s="74"/>
      <c r="B281" s="71">
        <v>6409</v>
      </c>
      <c r="C281" s="104" t="s">
        <v>293</v>
      </c>
      <c r="D281" s="53"/>
      <c r="E281" s="274"/>
      <c r="F281" s="112"/>
      <c r="G281" s="268" t="e">
        <f t="shared" si="17"/>
        <v>#DIV/0!</v>
      </c>
    </row>
    <row r="282" spans="1:7" ht="17.25" thickTop="1" thickBot="1" x14ac:dyDescent="0.3">
      <c r="A282" s="79"/>
      <c r="B282" s="82"/>
      <c r="C282" s="137" t="s">
        <v>328</v>
      </c>
      <c r="D282" s="87">
        <f t="shared" ref="D282:E282" si="18">SUM(D219:D281)</f>
        <v>517465</v>
      </c>
      <c r="E282" s="183">
        <f t="shared" si="18"/>
        <v>563904.4</v>
      </c>
      <c r="F282" s="202">
        <f t="shared" ref="F282" si="19">SUM(F219:F281)</f>
        <v>109686.7</v>
      </c>
      <c r="G282" s="268">
        <f t="shared" si="17"/>
        <v>19.451293517128079</v>
      </c>
    </row>
    <row r="283" spans="1:7" x14ac:dyDescent="0.2">
      <c r="D283" s="84"/>
      <c r="E283" s="84"/>
    </row>
    <row r="285" spans="1:7" ht="13.5" thickBot="1" x14ac:dyDescent="0.25"/>
    <row r="286" spans="1:7" ht="15.75" x14ac:dyDescent="0.25">
      <c r="A286" s="106" t="s">
        <v>14</v>
      </c>
      <c r="B286" s="107" t="s">
        <v>13</v>
      </c>
      <c r="C286" s="106" t="s">
        <v>12</v>
      </c>
      <c r="D286" s="228" t="s">
        <v>11</v>
      </c>
      <c r="E286" s="228" t="s">
        <v>11</v>
      </c>
      <c r="F286" s="20" t="s">
        <v>0</v>
      </c>
      <c r="G286" s="113" t="s">
        <v>334</v>
      </c>
    </row>
    <row r="287" spans="1:7" ht="16.5" thickBot="1" x14ac:dyDescent="0.3">
      <c r="A287" s="108"/>
      <c r="B287" s="109"/>
      <c r="C287" s="110"/>
      <c r="D287" s="229" t="s">
        <v>10</v>
      </c>
      <c r="E287" s="229" t="s">
        <v>9</v>
      </c>
      <c r="F287" s="215" t="s">
        <v>667</v>
      </c>
      <c r="G287" s="114" t="s">
        <v>335</v>
      </c>
    </row>
    <row r="288" spans="1:7" s="246" customFormat="1" ht="27.75" customHeight="1" thickTop="1" thickBot="1" x14ac:dyDescent="0.3">
      <c r="A288" s="242"/>
      <c r="B288" s="243"/>
      <c r="C288" s="244" t="s">
        <v>192</v>
      </c>
      <c r="D288" s="245">
        <f t="shared" ref="D288:F288" si="20">SUM(D30,D67,D107,D124,D137,D163,D210,D282)</f>
        <v>1192632</v>
      </c>
      <c r="E288" s="245">
        <f t="shared" si="20"/>
        <v>1292617.1000000001</v>
      </c>
      <c r="F288" s="245">
        <f t="shared" si="20"/>
        <v>427754.2</v>
      </c>
      <c r="G288" s="268">
        <f t="shared" ref="G288" si="21">(F288/E288)*100</f>
        <v>33.092104382651286</v>
      </c>
    </row>
  </sheetData>
  <sortState ref="B147:J176">
    <sortCondition ref="B147"/>
  </sortState>
  <mergeCells count="1">
    <mergeCell ref="B142:C142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workbookViewId="0">
      <selection activeCell="O1" sqref="O1"/>
    </sheetView>
  </sheetViews>
  <sheetFormatPr defaultRowHeight="12.75" x14ac:dyDescent="0.2"/>
  <cols>
    <col min="1" max="1" width="5.7109375" style="278" customWidth="1"/>
    <col min="2" max="2" width="10.42578125" style="278" customWidth="1"/>
    <col min="3" max="3" width="10.140625" style="278" customWidth="1"/>
    <col min="4" max="4" width="101.42578125" style="278" customWidth="1"/>
    <col min="5" max="5" width="11.42578125" style="278" customWidth="1"/>
    <col min="6" max="6" width="11.42578125" style="278" hidden="1" customWidth="1"/>
    <col min="7" max="7" width="12.42578125" style="278" hidden="1" customWidth="1"/>
    <col min="8" max="8" width="9.5703125" style="278" bestFit="1" customWidth="1"/>
    <col min="9" max="256" width="9.140625" style="278"/>
    <col min="257" max="257" width="5.7109375" style="278" customWidth="1"/>
    <col min="258" max="258" width="10.42578125" style="278" customWidth="1"/>
    <col min="259" max="259" width="10.140625" style="278" customWidth="1"/>
    <col min="260" max="260" width="101.42578125" style="278" customWidth="1"/>
    <col min="261" max="261" width="11.42578125" style="278" customWidth="1"/>
    <col min="262" max="263" width="0" style="278" hidden="1" customWidth="1"/>
    <col min="264" max="264" width="9.5703125" style="278" bestFit="1" customWidth="1"/>
    <col min="265" max="512" width="9.140625" style="278"/>
    <col min="513" max="513" width="5.7109375" style="278" customWidth="1"/>
    <col min="514" max="514" width="10.42578125" style="278" customWidth="1"/>
    <col min="515" max="515" width="10.140625" style="278" customWidth="1"/>
    <col min="516" max="516" width="101.42578125" style="278" customWidth="1"/>
    <col min="517" max="517" width="11.42578125" style="278" customWidth="1"/>
    <col min="518" max="519" width="0" style="278" hidden="1" customWidth="1"/>
    <col min="520" max="520" width="9.5703125" style="278" bestFit="1" customWidth="1"/>
    <col min="521" max="768" width="9.140625" style="278"/>
    <col min="769" max="769" width="5.7109375" style="278" customWidth="1"/>
    <col min="770" max="770" width="10.42578125" style="278" customWidth="1"/>
    <col min="771" max="771" width="10.140625" style="278" customWidth="1"/>
    <col min="772" max="772" width="101.42578125" style="278" customWidth="1"/>
    <col min="773" max="773" width="11.42578125" style="278" customWidth="1"/>
    <col min="774" max="775" width="0" style="278" hidden="1" customWidth="1"/>
    <col min="776" max="776" width="9.5703125" style="278" bestFit="1" customWidth="1"/>
    <col min="777" max="1024" width="9.140625" style="278"/>
    <col min="1025" max="1025" width="5.7109375" style="278" customWidth="1"/>
    <col min="1026" max="1026" width="10.42578125" style="278" customWidth="1"/>
    <col min="1027" max="1027" width="10.140625" style="278" customWidth="1"/>
    <col min="1028" max="1028" width="101.42578125" style="278" customWidth="1"/>
    <col min="1029" max="1029" width="11.42578125" style="278" customWidth="1"/>
    <col min="1030" max="1031" width="0" style="278" hidden="1" customWidth="1"/>
    <col min="1032" max="1032" width="9.5703125" style="278" bestFit="1" customWidth="1"/>
    <col min="1033" max="1280" width="9.140625" style="278"/>
    <col min="1281" max="1281" width="5.7109375" style="278" customWidth="1"/>
    <col min="1282" max="1282" width="10.42578125" style="278" customWidth="1"/>
    <col min="1283" max="1283" width="10.140625" style="278" customWidth="1"/>
    <col min="1284" max="1284" width="101.42578125" style="278" customWidth="1"/>
    <col min="1285" max="1285" width="11.42578125" style="278" customWidth="1"/>
    <col min="1286" max="1287" width="0" style="278" hidden="1" customWidth="1"/>
    <col min="1288" max="1288" width="9.5703125" style="278" bestFit="1" customWidth="1"/>
    <col min="1289" max="1536" width="9.140625" style="278"/>
    <col min="1537" max="1537" width="5.7109375" style="278" customWidth="1"/>
    <col min="1538" max="1538" width="10.42578125" style="278" customWidth="1"/>
    <col min="1539" max="1539" width="10.140625" style="278" customWidth="1"/>
    <col min="1540" max="1540" width="101.42578125" style="278" customWidth="1"/>
    <col min="1541" max="1541" width="11.42578125" style="278" customWidth="1"/>
    <col min="1542" max="1543" width="0" style="278" hidden="1" customWidth="1"/>
    <col min="1544" max="1544" width="9.5703125" style="278" bestFit="1" customWidth="1"/>
    <col min="1545" max="1792" width="9.140625" style="278"/>
    <col min="1793" max="1793" width="5.7109375" style="278" customWidth="1"/>
    <col min="1794" max="1794" width="10.42578125" style="278" customWidth="1"/>
    <col min="1795" max="1795" width="10.140625" style="278" customWidth="1"/>
    <col min="1796" max="1796" width="101.42578125" style="278" customWidth="1"/>
    <col min="1797" max="1797" width="11.42578125" style="278" customWidth="1"/>
    <col min="1798" max="1799" width="0" style="278" hidden="1" customWidth="1"/>
    <col min="1800" max="1800" width="9.5703125" style="278" bestFit="1" customWidth="1"/>
    <col min="1801" max="2048" width="9.140625" style="278"/>
    <col min="2049" max="2049" width="5.7109375" style="278" customWidth="1"/>
    <col min="2050" max="2050" width="10.42578125" style="278" customWidth="1"/>
    <col min="2051" max="2051" width="10.140625" style="278" customWidth="1"/>
    <col min="2052" max="2052" width="101.42578125" style="278" customWidth="1"/>
    <col min="2053" max="2053" width="11.42578125" style="278" customWidth="1"/>
    <col min="2054" max="2055" width="0" style="278" hidden="1" customWidth="1"/>
    <col min="2056" max="2056" width="9.5703125" style="278" bestFit="1" customWidth="1"/>
    <col min="2057" max="2304" width="9.140625" style="278"/>
    <col min="2305" max="2305" width="5.7109375" style="278" customWidth="1"/>
    <col min="2306" max="2306" width="10.42578125" style="278" customWidth="1"/>
    <col min="2307" max="2307" width="10.140625" style="278" customWidth="1"/>
    <col min="2308" max="2308" width="101.42578125" style="278" customWidth="1"/>
    <col min="2309" max="2309" width="11.42578125" style="278" customWidth="1"/>
    <col min="2310" max="2311" width="0" style="278" hidden="1" customWidth="1"/>
    <col min="2312" max="2312" width="9.5703125" style="278" bestFit="1" customWidth="1"/>
    <col min="2313" max="2560" width="9.140625" style="278"/>
    <col min="2561" max="2561" width="5.7109375" style="278" customWidth="1"/>
    <col min="2562" max="2562" width="10.42578125" style="278" customWidth="1"/>
    <col min="2563" max="2563" width="10.140625" style="278" customWidth="1"/>
    <col min="2564" max="2564" width="101.42578125" style="278" customWidth="1"/>
    <col min="2565" max="2565" width="11.42578125" style="278" customWidth="1"/>
    <col min="2566" max="2567" width="0" style="278" hidden="1" customWidth="1"/>
    <col min="2568" max="2568" width="9.5703125" style="278" bestFit="1" customWidth="1"/>
    <col min="2569" max="2816" width="9.140625" style="278"/>
    <col min="2817" max="2817" width="5.7109375" style="278" customWidth="1"/>
    <col min="2818" max="2818" width="10.42578125" style="278" customWidth="1"/>
    <col min="2819" max="2819" width="10.140625" style="278" customWidth="1"/>
    <col min="2820" max="2820" width="101.42578125" style="278" customWidth="1"/>
    <col min="2821" max="2821" width="11.42578125" style="278" customWidth="1"/>
    <col min="2822" max="2823" width="0" style="278" hidden="1" customWidth="1"/>
    <col min="2824" max="2824" width="9.5703125" style="278" bestFit="1" customWidth="1"/>
    <col min="2825" max="3072" width="9.140625" style="278"/>
    <col min="3073" max="3073" width="5.7109375" style="278" customWidth="1"/>
    <col min="3074" max="3074" width="10.42578125" style="278" customWidth="1"/>
    <col min="3075" max="3075" width="10.140625" style="278" customWidth="1"/>
    <col min="3076" max="3076" width="101.42578125" style="278" customWidth="1"/>
    <col min="3077" max="3077" width="11.42578125" style="278" customWidth="1"/>
    <col min="3078" max="3079" width="0" style="278" hidden="1" customWidth="1"/>
    <col min="3080" max="3080" width="9.5703125" style="278" bestFit="1" customWidth="1"/>
    <col min="3081" max="3328" width="9.140625" style="278"/>
    <col min="3329" max="3329" width="5.7109375" style="278" customWidth="1"/>
    <col min="3330" max="3330" width="10.42578125" style="278" customWidth="1"/>
    <col min="3331" max="3331" width="10.140625" style="278" customWidth="1"/>
    <col min="3332" max="3332" width="101.42578125" style="278" customWidth="1"/>
    <col min="3333" max="3333" width="11.42578125" style="278" customWidth="1"/>
    <col min="3334" max="3335" width="0" style="278" hidden="1" customWidth="1"/>
    <col min="3336" max="3336" width="9.5703125" style="278" bestFit="1" customWidth="1"/>
    <col min="3337" max="3584" width="9.140625" style="278"/>
    <col min="3585" max="3585" width="5.7109375" style="278" customWidth="1"/>
    <col min="3586" max="3586" width="10.42578125" style="278" customWidth="1"/>
    <col min="3587" max="3587" width="10.140625" style="278" customWidth="1"/>
    <col min="3588" max="3588" width="101.42578125" style="278" customWidth="1"/>
    <col min="3589" max="3589" width="11.42578125" style="278" customWidth="1"/>
    <col min="3590" max="3591" width="0" style="278" hidden="1" customWidth="1"/>
    <col min="3592" max="3592" width="9.5703125" style="278" bestFit="1" customWidth="1"/>
    <col min="3593" max="3840" width="9.140625" style="278"/>
    <col min="3841" max="3841" width="5.7109375" style="278" customWidth="1"/>
    <col min="3842" max="3842" width="10.42578125" style="278" customWidth="1"/>
    <col min="3843" max="3843" width="10.140625" style="278" customWidth="1"/>
    <col min="3844" max="3844" width="101.42578125" style="278" customWidth="1"/>
    <col min="3845" max="3845" width="11.42578125" style="278" customWidth="1"/>
    <col min="3846" max="3847" width="0" style="278" hidden="1" customWidth="1"/>
    <col min="3848" max="3848" width="9.5703125" style="278" bestFit="1" customWidth="1"/>
    <col min="3849" max="4096" width="9.140625" style="278"/>
    <col min="4097" max="4097" width="5.7109375" style="278" customWidth="1"/>
    <col min="4098" max="4098" width="10.42578125" style="278" customWidth="1"/>
    <col min="4099" max="4099" width="10.140625" style="278" customWidth="1"/>
    <col min="4100" max="4100" width="101.42578125" style="278" customWidth="1"/>
    <col min="4101" max="4101" width="11.42578125" style="278" customWidth="1"/>
    <col min="4102" max="4103" width="0" style="278" hidden="1" customWidth="1"/>
    <col min="4104" max="4104" width="9.5703125" style="278" bestFit="1" customWidth="1"/>
    <col min="4105" max="4352" width="9.140625" style="278"/>
    <col min="4353" max="4353" width="5.7109375" style="278" customWidth="1"/>
    <col min="4354" max="4354" width="10.42578125" style="278" customWidth="1"/>
    <col min="4355" max="4355" width="10.140625" style="278" customWidth="1"/>
    <col min="4356" max="4356" width="101.42578125" style="278" customWidth="1"/>
    <col min="4357" max="4357" width="11.42578125" style="278" customWidth="1"/>
    <col min="4358" max="4359" width="0" style="278" hidden="1" customWidth="1"/>
    <col min="4360" max="4360" width="9.5703125" style="278" bestFit="1" customWidth="1"/>
    <col min="4361" max="4608" width="9.140625" style="278"/>
    <col min="4609" max="4609" width="5.7109375" style="278" customWidth="1"/>
    <col min="4610" max="4610" width="10.42578125" style="278" customWidth="1"/>
    <col min="4611" max="4611" width="10.140625" style="278" customWidth="1"/>
    <col min="4612" max="4612" width="101.42578125" style="278" customWidth="1"/>
    <col min="4613" max="4613" width="11.42578125" style="278" customWidth="1"/>
    <col min="4614" max="4615" width="0" style="278" hidden="1" customWidth="1"/>
    <col min="4616" max="4616" width="9.5703125" style="278" bestFit="1" customWidth="1"/>
    <col min="4617" max="4864" width="9.140625" style="278"/>
    <col min="4865" max="4865" width="5.7109375" style="278" customWidth="1"/>
    <col min="4866" max="4866" width="10.42578125" style="278" customWidth="1"/>
    <col min="4867" max="4867" width="10.140625" style="278" customWidth="1"/>
    <col min="4868" max="4868" width="101.42578125" style="278" customWidth="1"/>
    <col min="4869" max="4869" width="11.42578125" style="278" customWidth="1"/>
    <col min="4870" max="4871" width="0" style="278" hidden="1" customWidth="1"/>
    <col min="4872" max="4872" width="9.5703125" style="278" bestFit="1" customWidth="1"/>
    <col min="4873" max="5120" width="9.140625" style="278"/>
    <col min="5121" max="5121" width="5.7109375" style="278" customWidth="1"/>
    <col min="5122" max="5122" width="10.42578125" style="278" customWidth="1"/>
    <col min="5123" max="5123" width="10.140625" style="278" customWidth="1"/>
    <col min="5124" max="5124" width="101.42578125" style="278" customWidth="1"/>
    <col min="5125" max="5125" width="11.42578125" style="278" customWidth="1"/>
    <col min="5126" max="5127" width="0" style="278" hidden="1" customWidth="1"/>
    <col min="5128" max="5128" width="9.5703125" style="278" bestFit="1" customWidth="1"/>
    <col min="5129" max="5376" width="9.140625" style="278"/>
    <col min="5377" max="5377" width="5.7109375" style="278" customWidth="1"/>
    <col min="5378" max="5378" width="10.42578125" style="278" customWidth="1"/>
    <col min="5379" max="5379" width="10.140625" style="278" customWidth="1"/>
    <col min="5380" max="5380" width="101.42578125" style="278" customWidth="1"/>
    <col min="5381" max="5381" width="11.42578125" style="278" customWidth="1"/>
    <col min="5382" max="5383" width="0" style="278" hidden="1" customWidth="1"/>
    <col min="5384" max="5384" width="9.5703125" style="278" bestFit="1" customWidth="1"/>
    <col min="5385" max="5632" width="9.140625" style="278"/>
    <col min="5633" max="5633" width="5.7109375" style="278" customWidth="1"/>
    <col min="5634" max="5634" width="10.42578125" style="278" customWidth="1"/>
    <col min="5635" max="5635" width="10.140625" style="278" customWidth="1"/>
    <col min="5636" max="5636" width="101.42578125" style="278" customWidth="1"/>
    <col min="5637" max="5637" width="11.42578125" style="278" customWidth="1"/>
    <col min="5638" max="5639" width="0" style="278" hidden="1" customWidth="1"/>
    <col min="5640" max="5640" width="9.5703125" style="278" bestFit="1" customWidth="1"/>
    <col min="5641" max="5888" width="9.140625" style="278"/>
    <col min="5889" max="5889" width="5.7109375" style="278" customWidth="1"/>
    <col min="5890" max="5890" width="10.42578125" style="278" customWidth="1"/>
    <col min="5891" max="5891" width="10.140625" style="278" customWidth="1"/>
    <col min="5892" max="5892" width="101.42578125" style="278" customWidth="1"/>
    <col min="5893" max="5893" width="11.42578125" style="278" customWidth="1"/>
    <col min="5894" max="5895" width="0" style="278" hidden="1" customWidth="1"/>
    <col min="5896" max="5896" width="9.5703125" style="278" bestFit="1" customWidth="1"/>
    <col min="5897" max="6144" width="9.140625" style="278"/>
    <col min="6145" max="6145" width="5.7109375" style="278" customWidth="1"/>
    <col min="6146" max="6146" width="10.42578125" style="278" customWidth="1"/>
    <col min="6147" max="6147" width="10.140625" style="278" customWidth="1"/>
    <col min="6148" max="6148" width="101.42578125" style="278" customWidth="1"/>
    <col min="6149" max="6149" width="11.42578125" style="278" customWidth="1"/>
    <col min="6150" max="6151" width="0" style="278" hidden="1" customWidth="1"/>
    <col min="6152" max="6152" width="9.5703125" style="278" bestFit="1" customWidth="1"/>
    <col min="6153" max="6400" width="9.140625" style="278"/>
    <col min="6401" max="6401" width="5.7109375" style="278" customWidth="1"/>
    <col min="6402" max="6402" width="10.42578125" style="278" customWidth="1"/>
    <col min="6403" max="6403" width="10.140625" style="278" customWidth="1"/>
    <col min="6404" max="6404" width="101.42578125" style="278" customWidth="1"/>
    <col min="6405" max="6405" width="11.42578125" style="278" customWidth="1"/>
    <col min="6406" max="6407" width="0" style="278" hidden="1" customWidth="1"/>
    <col min="6408" max="6408" width="9.5703125" style="278" bestFit="1" customWidth="1"/>
    <col min="6409" max="6656" width="9.140625" style="278"/>
    <col min="6657" max="6657" width="5.7109375" style="278" customWidth="1"/>
    <col min="6658" max="6658" width="10.42578125" style="278" customWidth="1"/>
    <col min="6659" max="6659" width="10.140625" style="278" customWidth="1"/>
    <col min="6660" max="6660" width="101.42578125" style="278" customWidth="1"/>
    <col min="6661" max="6661" width="11.42578125" style="278" customWidth="1"/>
    <col min="6662" max="6663" width="0" style="278" hidden="1" customWidth="1"/>
    <col min="6664" max="6664" width="9.5703125" style="278" bestFit="1" customWidth="1"/>
    <col min="6665" max="6912" width="9.140625" style="278"/>
    <col min="6913" max="6913" width="5.7109375" style="278" customWidth="1"/>
    <col min="6914" max="6914" width="10.42578125" style="278" customWidth="1"/>
    <col min="6915" max="6915" width="10.140625" style="278" customWidth="1"/>
    <col min="6916" max="6916" width="101.42578125" style="278" customWidth="1"/>
    <col min="6917" max="6917" width="11.42578125" style="278" customWidth="1"/>
    <col min="6918" max="6919" width="0" style="278" hidden="1" customWidth="1"/>
    <col min="6920" max="6920" width="9.5703125" style="278" bestFit="1" customWidth="1"/>
    <col min="6921" max="7168" width="9.140625" style="278"/>
    <col min="7169" max="7169" width="5.7109375" style="278" customWidth="1"/>
    <col min="7170" max="7170" width="10.42578125" style="278" customWidth="1"/>
    <col min="7171" max="7171" width="10.140625" style="278" customWidth="1"/>
    <col min="7172" max="7172" width="101.42578125" style="278" customWidth="1"/>
    <col min="7173" max="7173" width="11.42578125" style="278" customWidth="1"/>
    <col min="7174" max="7175" width="0" style="278" hidden="1" customWidth="1"/>
    <col min="7176" max="7176" width="9.5703125" style="278" bestFit="1" customWidth="1"/>
    <col min="7177" max="7424" width="9.140625" style="278"/>
    <col min="7425" max="7425" width="5.7109375" style="278" customWidth="1"/>
    <col min="7426" max="7426" width="10.42578125" style="278" customWidth="1"/>
    <col min="7427" max="7427" width="10.140625" style="278" customWidth="1"/>
    <col min="7428" max="7428" width="101.42578125" style="278" customWidth="1"/>
    <col min="7429" max="7429" width="11.42578125" style="278" customWidth="1"/>
    <col min="7430" max="7431" width="0" style="278" hidden="1" customWidth="1"/>
    <col min="7432" max="7432" width="9.5703125" style="278" bestFit="1" customWidth="1"/>
    <col min="7433" max="7680" width="9.140625" style="278"/>
    <col min="7681" max="7681" width="5.7109375" style="278" customWidth="1"/>
    <col min="7682" max="7682" width="10.42578125" style="278" customWidth="1"/>
    <col min="7683" max="7683" width="10.140625" style="278" customWidth="1"/>
    <col min="7684" max="7684" width="101.42578125" style="278" customWidth="1"/>
    <col min="7685" max="7685" width="11.42578125" style="278" customWidth="1"/>
    <col min="7686" max="7687" width="0" style="278" hidden="1" customWidth="1"/>
    <col min="7688" max="7688" width="9.5703125" style="278" bestFit="1" customWidth="1"/>
    <col min="7689" max="7936" width="9.140625" style="278"/>
    <col min="7937" max="7937" width="5.7109375" style="278" customWidth="1"/>
    <col min="7938" max="7938" width="10.42578125" style="278" customWidth="1"/>
    <col min="7939" max="7939" width="10.140625" style="278" customWidth="1"/>
    <col min="7940" max="7940" width="101.42578125" style="278" customWidth="1"/>
    <col min="7941" max="7941" width="11.42578125" style="278" customWidth="1"/>
    <col min="7942" max="7943" width="0" style="278" hidden="1" customWidth="1"/>
    <col min="7944" max="7944" width="9.5703125" style="278" bestFit="1" customWidth="1"/>
    <col min="7945" max="8192" width="9.140625" style="278"/>
    <col min="8193" max="8193" width="5.7109375" style="278" customWidth="1"/>
    <col min="8194" max="8194" width="10.42578125" style="278" customWidth="1"/>
    <col min="8195" max="8195" width="10.140625" style="278" customWidth="1"/>
    <col min="8196" max="8196" width="101.42578125" style="278" customWidth="1"/>
    <col min="8197" max="8197" width="11.42578125" style="278" customWidth="1"/>
    <col min="8198" max="8199" width="0" style="278" hidden="1" customWidth="1"/>
    <col min="8200" max="8200" width="9.5703125" style="278" bestFit="1" customWidth="1"/>
    <col min="8201" max="8448" width="9.140625" style="278"/>
    <col min="8449" max="8449" width="5.7109375" style="278" customWidth="1"/>
    <col min="8450" max="8450" width="10.42578125" style="278" customWidth="1"/>
    <col min="8451" max="8451" width="10.140625" style="278" customWidth="1"/>
    <col min="8452" max="8452" width="101.42578125" style="278" customWidth="1"/>
    <col min="8453" max="8453" width="11.42578125" style="278" customWidth="1"/>
    <col min="8454" max="8455" width="0" style="278" hidden="1" customWidth="1"/>
    <col min="8456" max="8456" width="9.5703125" style="278" bestFit="1" customWidth="1"/>
    <col min="8457" max="8704" width="9.140625" style="278"/>
    <col min="8705" max="8705" width="5.7109375" style="278" customWidth="1"/>
    <col min="8706" max="8706" width="10.42578125" style="278" customWidth="1"/>
    <col min="8707" max="8707" width="10.140625" style="278" customWidth="1"/>
    <col min="8708" max="8708" width="101.42578125" style="278" customWidth="1"/>
    <col min="8709" max="8709" width="11.42578125" style="278" customWidth="1"/>
    <col min="8710" max="8711" width="0" style="278" hidden="1" customWidth="1"/>
    <col min="8712" max="8712" width="9.5703125" style="278" bestFit="1" customWidth="1"/>
    <col min="8713" max="8960" width="9.140625" style="278"/>
    <col min="8961" max="8961" width="5.7109375" style="278" customWidth="1"/>
    <col min="8962" max="8962" width="10.42578125" style="278" customWidth="1"/>
    <col min="8963" max="8963" width="10.140625" style="278" customWidth="1"/>
    <col min="8964" max="8964" width="101.42578125" style="278" customWidth="1"/>
    <col min="8965" max="8965" width="11.42578125" style="278" customWidth="1"/>
    <col min="8966" max="8967" width="0" style="278" hidden="1" customWidth="1"/>
    <col min="8968" max="8968" width="9.5703125" style="278" bestFit="1" customWidth="1"/>
    <col min="8969" max="9216" width="9.140625" style="278"/>
    <col min="9217" max="9217" width="5.7109375" style="278" customWidth="1"/>
    <col min="9218" max="9218" width="10.42578125" style="278" customWidth="1"/>
    <col min="9219" max="9219" width="10.140625" style="278" customWidth="1"/>
    <col min="9220" max="9220" width="101.42578125" style="278" customWidth="1"/>
    <col min="9221" max="9221" width="11.42578125" style="278" customWidth="1"/>
    <col min="9222" max="9223" width="0" style="278" hidden="1" customWidth="1"/>
    <col min="9224" max="9224" width="9.5703125" style="278" bestFit="1" customWidth="1"/>
    <col min="9225" max="9472" width="9.140625" style="278"/>
    <col min="9473" max="9473" width="5.7109375" style="278" customWidth="1"/>
    <col min="9474" max="9474" width="10.42578125" style="278" customWidth="1"/>
    <col min="9475" max="9475" width="10.140625" style="278" customWidth="1"/>
    <col min="9476" max="9476" width="101.42578125" style="278" customWidth="1"/>
    <col min="9477" max="9477" width="11.42578125" style="278" customWidth="1"/>
    <col min="9478" max="9479" width="0" style="278" hidden="1" customWidth="1"/>
    <col min="9480" max="9480" width="9.5703125" style="278" bestFit="1" customWidth="1"/>
    <col min="9481" max="9728" width="9.140625" style="278"/>
    <col min="9729" max="9729" width="5.7109375" style="278" customWidth="1"/>
    <col min="9730" max="9730" width="10.42578125" style="278" customWidth="1"/>
    <col min="9731" max="9731" width="10.140625" style="278" customWidth="1"/>
    <col min="9732" max="9732" width="101.42578125" style="278" customWidth="1"/>
    <col min="9733" max="9733" width="11.42578125" style="278" customWidth="1"/>
    <col min="9734" max="9735" width="0" style="278" hidden="1" customWidth="1"/>
    <col min="9736" max="9736" width="9.5703125" style="278" bestFit="1" customWidth="1"/>
    <col min="9737" max="9984" width="9.140625" style="278"/>
    <col min="9985" max="9985" width="5.7109375" style="278" customWidth="1"/>
    <col min="9986" max="9986" width="10.42578125" style="278" customWidth="1"/>
    <col min="9987" max="9987" width="10.140625" style="278" customWidth="1"/>
    <col min="9988" max="9988" width="101.42578125" style="278" customWidth="1"/>
    <col min="9989" max="9989" width="11.42578125" style="278" customWidth="1"/>
    <col min="9990" max="9991" width="0" style="278" hidden="1" customWidth="1"/>
    <col min="9992" max="9992" width="9.5703125" style="278" bestFit="1" customWidth="1"/>
    <col min="9993" max="10240" width="9.140625" style="278"/>
    <col min="10241" max="10241" width="5.7109375" style="278" customWidth="1"/>
    <col min="10242" max="10242" width="10.42578125" style="278" customWidth="1"/>
    <col min="10243" max="10243" width="10.140625" style="278" customWidth="1"/>
    <col min="10244" max="10244" width="101.42578125" style="278" customWidth="1"/>
    <col min="10245" max="10245" width="11.42578125" style="278" customWidth="1"/>
    <col min="10246" max="10247" width="0" style="278" hidden="1" customWidth="1"/>
    <col min="10248" max="10248" width="9.5703125" style="278" bestFit="1" customWidth="1"/>
    <col min="10249" max="10496" width="9.140625" style="278"/>
    <col min="10497" max="10497" width="5.7109375" style="278" customWidth="1"/>
    <col min="10498" max="10498" width="10.42578125" style="278" customWidth="1"/>
    <col min="10499" max="10499" width="10.140625" style="278" customWidth="1"/>
    <col min="10500" max="10500" width="101.42578125" style="278" customWidth="1"/>
    <col min="10501" max="10501" width="11.42578125" style="278" customWidth="1"/>
    <col min="10502" max="10503" width="0" style="278" hidden="1" customWidth="1"/>
    <col min="10504" max="10504" width="9.5703125" style="278" bestFit="1" customWidth="1"/>
    <col min="10505" max="10752" width="9.140625" style="278"/>
    <col min="10753" max="10753" width="5.7109375" style="278" customWidth="1"/>
    <col min="10754" max="10754" width="10.42578125" style="278" customWidth="1"/>
    <col min="10755" max="10755" width="10.140625" style="278" customWidth="1"/>
    <col min="10756" max="10756" width="101.42578125" style="278" customWidth="1"/>
    <col min="10757" max="10757" width="11.42578125" style="278" customWidth="1"/>
    <col min="10758" max="10759" width="0" style="278" hidden="1" customWidth="1"/>
    <col min="10760" max="10760" width="9.5703125" style="278" bestFit="1" customWidth="1"/>
    <col min="10761" max="11008" width="9.140625" style="278"/>
    <col min="11009" max="11009" width="5.7109375" style="278" customWidth="1"/>
    <col min="11010" max="11010" width="10.42578125" style="278" customWidth="1"/>
    <col min="11011" max="11011" width="10.140625" style="278" customWidth="1"/>
    <col min="11012" max="11012" width="101.42578125" style="278" customWidth="1"/>
    <col min="11013" max="11013" width="11.42578125" style="278" customWidth="1"/>
    <col min="11014" max="11015" width="0" style="278" hidden="1" customWidth="1"/>
    <col min="11016" max="11016" width="9.5703125" style="278" bestFit="1" customWidth="1"/>
    <col min="11017" max="11264" width="9.140625" style="278"/>
    <col min="11265" max="11265" width="5.7109375" style="278" customWidth="1"/>
    <col min="11266" max="11266" width="10.42578125" style="278" customWidth="1"/>
    <col min="11267" max="11267" width="10.140625" style="278" customWidth="1"/>
    <col min="11268" max="11268" width="101.42578125" style="278" customWidth="1"/>
    <col min="11269" max="11269" width="11.42578125" style="278" customWidth="1"/>
    <col min="11270" max="11271" width="0" style="278" hidden="1" customWidth="1"/>
    <col min="11272" max="11272" width="9.5703125" style="278" bestFit="1" customWidth="1"/>
    <col min="11273" max="11520" width="9.140625" style="278"/>
    <col min="11521" max="11521" width="5.7109375" style="278" customWidth="1"/>
    <col min="11522" max="11522" width="10.42578125" style="278" customWidth="1"/>
    <col min="11523" max="11523" width="10.140625" style="278" customWidth="1"/>
    <col min="11524" max="11524" width="101.42578125" style="278" customWidth="1"/>
    <col min="11525" max="11525" width="11.42578125" style="278" customWidth="1"/>
    <col min="11526" max="11527" width="0" style="278" hidden="1" customWidth="1"/>
    <col min="11528" max="11528" width="9.5703125" style="278" bestFit="1" customWidth="1"/>
    <col min="11529" max="11776" width="9.140625" style="278"/>
    <col min="11777" max="11777" width="5.7109375" style="278" customWidth="1"/>
    <col min="11778" max="11778" width="10.42578125" style="278" customWidth="1"/>
    <col min="11779" max="11779" width="10.140625" style="278" customWidth="1"/>
    <col min="11780" max="11780" width="101.42578125" style="278" customWidth="1"/>
    <col min="11781" max="11781" width="11.42578125" style="278" customWidth="1"/>
    <col min="11782" max="11783" width="0" style="278" hidden="1" customWidth="1"/>
    <col min="11784" max="11784" width="9.5703125" style="278" bestFit="1" customWidth="1"/>
    <col min="11785" max="12032" width="9.140625" style="278"/>
    <col min="12033" max="12033" width="5.7109375" style="278" customWidth="1"/>
    <col min="12034" max="12034" width="10.42578125" style="278" customWidth="1"/>
    <col min="12035" max="12035" width="10.140625" style="278" customWidth="1"/>
    <col min="12036" max="12036" width="101.42578125" style="278" customWidth="1"/>
    <col min="12037" max="12037" width="11.42578125" style="278" customWidth="1"/>
    <col min="12038" max="12039" width="0" style="278" hidden="1" customWidth="1"/>
    <col min="12040" max="12040" width="9.5703125" style="278" bestFit="1" customWidth="1"/>
    <col min="12041" max="12288" width="9.140625" style="278"/>
    <col min="12289" max="12289" width="5.7109375" style="278" customWidth="1"/>
    <col min="12290" max="12290" width="10.42578125" style="278" customWidth="1"/>
    <col min="12291" max="12291" width="10.140625" style="278" customWidth="1"/>
    <col min="12292" max="12292" width="101.42578125" style="278" customWidth="1"/>
    <col min="12293" max="12293" width="11.42578125" style="278" customWidth="1"/>
    <col min="12294" max="12295" width="0" style="278" hidden="1" customWidth="1"/>
    <col min="12296" max="12296" width="9.5703125" style="278" bestFit="1" customWidth="1"/>
    <col min="12297" max="12544" width="9.140625" style="278"/>
    <col min="12545" max="12545" width="5.7109375" style="278" customWidth="1"/>
    <col min="12546" max="12546" width="10.42578125" style="278" customWidth="1"/>
    <col min="12547" max="12547" width="10.140625" style="278" customWidth="1"/>
    <col min="12548" max="12548" width="101.42578125" style="278" customWidth="1"/>
    <col min="12549" max="12549" width="11.42578125" style="278" customWidth="1"/>
    <col min="12550" max="12551" width="0" style="278" hidden="1" customWidth="1"/>
    <col min="12552" max="12552" width="9.5703125" style="278" bestFit="1" customWidth="1"/>
    <col min="12553" max="12800" width="9.140625" style="278"/>
    <col min="12801" max="12801" width="5.7109375" style="278" customWidth="1"/>
    <col min="12802" max="12802" width="10.42578125" style="278" customWidth="1"/>
    <col min="12803" max="12803" width="10.140625" style="278" customWidth="1"/>
    <col min="12804" max="12804" width="101.42578125" style="278" customWidth="1"/>
    <col min="12805" max="12805" width="11.42578125" style="278" customWidth="1"/>
    <col min="12806" max="12807" width="0" style="278" hidden="1" customWidth="1"/>
    <col min="12808" max="12808" width="9.5703125" style="278" bestFit="1" customWidth="1"/>
    <col min="12809" max="13056" width="9.140625" style="278"/>
    <col min="13057" max="13057" width="5.7109375" style="278" customWidth="1"/>
    <col min="13058" max="13058" width="10.42578125" style="278" customWidth="1"/>
    <col min="13059" max="13059" width="10.140625" style="278" customWidth="1"/>
    <col min="13060" max="13060" width="101.42578125" style="278" customWidth="1"/>
    <col min="13061" max="13061" width="11.42578125" style="278" customWidth="1"/>
    <col min="13062" max="13063" width="0" style="278" hidden="1" customWidth="1"/>
    <col min="13064" max="13064" width="9.5703125" style="278" bestFit="1" customWidth="1"/>
    <col min="13065" max="13312" width="9.140625" style="278"/>
    <col min="13313" max="13313" width="5.7109375" style="278" customWidth="1"/>
    <col min="13314" max="13314" width="10.42578125" style="278" customWidth="1"/>
    <col min="13315" max="13315" width="10.140625" style="278" customWidth="1"/>
    <col min="13316" max="13316" width="101.42578125" style="278" customWidth="1"/>
    <col min="13317" max="13317" width="11.42578125" style="278" customWidth="1"/>
    <col min="13318" max="13319" width="0" style="278" hidden="1" customWidth="1"/>
    <col min="13320" max="13320" width="9.5703125" style="278" bestFit="1" customWidth="1"/>
    <col min="13321" max="13568" width="9.140625" style="278"/>
    <col min="13569" max="13569" width="5.7109375" style="278" customWidth="1"/>
    <col min="13570" max="13570" width="10.42578125" style="278" customWidth="1"/>
    <col min="13571" max="13571" width="10.140625" style="278" customWidth="1"/>
    <col min="13572" max="13572" width="101.42578125" style="278" customWidth="1"/>
    <col min="13573" max="13573" width="11.42578125" style="278" customWidth="1"/>
    <col min="13574" max="13575" width="0" style="278" hidden="1" customWidth="1"/>
    <col min="13576" max="13576" width="9.5703125" style="278" bestFit="1" customWidth="1"/>
    <col min="13577" max="13824" width="9.140625" style="278"/>
    <col min="13825" max="13825" width="5.7109375" style="278" customWidth="1"/>
    <col min="13826" max="13826" width="10.42578125" style="278" customWidth="1"/>
    <col min="13827" max="13827" width="10.140625" style="278" customWidth="1"/>
    <col min="13828" max="13828" width="101.42578125" style="278" customWidth="1"/>
    <col min="13829" max="13829" width="11.42578125" style="278" customWidth="1"/>
    <col min="13830" max="13831" width="0" style="278" hidden="1" customWidth="1"/>
    <col min="13832" max="13832" width="9.5703125" style="278" bestFit="1" customWidth="1"/>
    <col min="13833" max="14080" width="9.140625" style="278"/>
    <col min="14081" max="14081" width="5.7109375" style="278" customWidth="1"/>
    <col min="14082" max="14082" width="10.42578125" style="278" customWidth="1"/>
    <col min="14083" max="14083" width="10.140625" style="278" customWidth="1"/>
    <col min="14084" max="14084" width="101.42578125" style="278" customWidth="1"/>
    <col min="14085" max="14085" width="11.42578125" style="278" customWidth="1"/>
    <col min="14086" max="14087" width="0" style="278" hidden="1" customWidth="1"/>
    <col min="14088" max="14088" width="9.5703125" style="278" bestFit="1" customWidth="1"/>
    <col min="14089" max="14336" width="9.140625" style="278"/>
    <col min="14337" max="14337" width="5.7109375" style="278" customWidth="1"/>
    <col min="14338" max="14338" width="10.42578125" style="278" customWidth="1"/>
    <col min="14339" max="14339" width="10.140625" style="278" customWidth="1"/>
    <col min="14340" max="14340" width="101.42578125" style="278" customWidth="1"/>
    <col min="14341" max="14341" width="11.42578125" style="278" customWidth="1"/>
    <col min="14342" max="14343" width="0" style="278" hidden="1" customWidth="1"/>
    <col min="14344" max="14344" width="9.5703125" style="278" bestFit="1" customWidth="1"/>
    <col min="14345" max="14592" width="9.140625" style="278"/>
    <col min="14593" max="14593" width="5.7109375" style="278" customWidth="1"/>
    <col min="14594" max="14594" width="10.42578125" style="278" customWidth="1"/>
    <col min="14595" max="14595" width="10.140625" style="278" customWidth="1"/>
    <col min="14596" max="14596" width="101.42578125" style="278" customWidth="1"/>
    <col min="14597" max="14597" width="11.42578125" style="278" customWidth="1"/>
    <col min="14598" max="14599" width="0" style="278" hidden="1" customWidth="1"/>
    <col min="14600" max="14600" width="9.5703125" style="278" bestFit="1" customWidth="1"/>
    <col min="14601" max="14848" width="9.140625" style="278"/>
    <col min="14849" max="14849" width="5.7109375" style="278" customWidth="1"/>
    <col min="14850" max="14850" width="10.42578125" style="278" customWidth="1"/>
    <col min="14851" max="14851" width="10.140625" style="278" customWidth="1"/>
    <col min="14852" max="14852" width="101.42578125" style="278" customWidth="1"/>
    <col min="14853" max="14853" width="11.42578125" style="278" customWidth="1"/>
    <col min="14854" max="14855" width="0" style="278" hidden="1" customWidth="1"/>
    <col min="14856" max="14856" width="9.5703125" style="278" bestFit="1" customWidth="1"/>
    <col min="14857" max="15104" width="9.140625" style="278"/>
    <col min="15105" max="15105" width="5.7109375" style="278" customWidth="1"/>
    <col min="15106" max="15106" width="10.42578125" style="278" customWidth="1"/>
    <col min="15107" max="15107" width="10.140625" style="278" customWidth="1"/>
    <col min="15108" max="15108" width="101.42578125" style="278" customWidth="1"/>
    <col min="15109" max="15109" width="11.42578125" style="278" customWidth="1"/>
    <col min="15110" max="15111" width="0" style="278" hidden="1" customWidth="1"/>
    <col min="15112" max="15112" width="9.5703125" style="278" bestFit="1" customWidth="1"/>
    <col min="15113" max="15360" width="9.140625" style="278"/>
    <col min="15361" max="15361" width="5.7109375" style="278" customWidth="1"/>
    <col min="15362" max="15362" width="10.42578125" style="278" customWidth="1"/>
    <col min="15363" max="15363" width="10.140625" style="278" customWidth="1"/>
    <col min="15364" max="15364" width="101.42578125" style="278" customWidth="1"/>
    <col min="15365" max="15365" width="11.42578125" style="278" customWidth="1"/>
    <col min="15366" max="15367" width="0" style="278" hidden="1" customWidth="1"/>
    <col min="15368" max="15368" width="9.5703125" style="278" bestFit="1" customWidth="1"/>
    <col min="15369" max="15616" width="9.140625" style="278"/>
    <col min="15617" max="15617" width="5.7109375" style="278" customWidth="1"/>
    <col min="15618" max="15618" width="10.42578125" style="278" customWidth="1"/>
    <col min="15619" max="15619" width="10.140625" style="278" customWidth="1"/>
    <col min="15620" max="15620" width="101.42578125" style="278" customWidth="1"/>
    <col min="15621" max="15621" width="11.42578125" style="278" customWidth="1"/>
    <col min="15622" max="15623" width="0" style="278" hidden="1" customWidth="1"/>
    <col min="15624" max="15624" width="9.5703125" style="278" bestFit="1" customWidth="1"/>
    <col min="15625" max="15872" width="9.140625" style="278"/>
    <col min="15873" max="15873" width="5.7109375" style="278" customWidth="1"/>
    <col min="15874" max="15874" width="10.42578125" style="278" customWidth="1"/>
    <col min="15875" max="15875" width="10.140625" style="278" customWidth="1"/>
    <col min="15876" max="15876" width="101.42578125" style="278" customWidth="1"/>
    <col min="15877" max="15877" width="11.42578125" style="278" customWidth="1"/>
    <col min="15878" max="15879" width="0" style="278" hidden="1" customWidth="1"/>
    <col min="15880" max="15880" width="9.5703125" style="278" bestFit="1" customWidth="1"/>
    <col min="15881" max="16128" width="9.140625" style="278"/>
    <col min="16129" max="16129" width="5.7109375" style="278" customWidth="1"/>
    <col min="16130" max="16130" width="10.42578125" style="278" customWidth="1"/>
    <col min="16131" max="16131" width="10.140625" style="278" customWidth="1"/>
    <col min="16132" max="16132" width="101.42578125" style="278" customWidth="1"/>
    <col min="16133" max="16133" width="11.42578125" style="278" customWidth="1"/>
    <col min="16134" max="16135" width="0" style="278" hidden="1" customWidth="1"/>
    <col min="16136" max="16136" width="9.5703125" style="278" bestFit="1" customWidth="1"/>
    <col min="16137" max="16384" width="9.140625" style="278"/>
  </cols>
  <sheetData>
    <row r="2" spans="1:7" x14ac:dyDescent="0.2">
      <c r="A2" s="345" t="s">
        <v>694</v>
      </c>
      <c r="B2" s="345"/>
      <c r="C2" s="345"/>
      <c r="D2" s="345"/>
      <c r="E2" s="345"/>
      <c r="F2" s="345"/>
      <c r="G2" s="345"/>
    </row>
    <row r="3" spans="1:7" hidden="1" x14ac:dyDescent="0.2">
      <c r="A3" s="279"/>
      <c r="B3" s="279"/>
      <c r="C3" s="279"/>
      <c r="D3" s="279"/>
      <c r="E3" s="279"/>
      <c r="F3" s="279"/>
      <c r="G3" s="279"/>
    </row>
    <row r="4" spans="1:7" x14ac:dyDescent="0.2">
      <c r="C4" s="346" t="s">
        <v>337</v>
      </c>
      <c r="D4" s="346"/>
      <c r="E4" s="346"/>
      <c r="F4" s="346"/>
      <c r="G4" s="346"/>
    </row>
    <row r="5" spans="1:7" x14ac:dyDescent="0.2">
      <c r="A5" s="280" t="s">
        <v>695</v>
      </c>
      <c r="B5" s="280" t="s">
        <v>696</v>
      </c>
      <c r="C5" s="280" t="s">
        <v>337</v>
      </c>
      <c r="D5" s="280" t="s">
        <v>697</v>
      </c>
      <c r="E5" s="280" t="s">
        <v>14</v>
      </c>
      <c r="F5" s="281" t="s">
        <v>698</v>
      </c>
      <c r="G5" s="281" t="s">
        <v>699</v>
      </c>
    </row>
    <row r="6" spans="1:7" x14ac:dyDescent="0.2">
      <c r="A6" s="282"/>
      <c r="B6" s="283"/>
      <c r="C6" s="284">
        <v>20000</v>
      </c>
      <c r="D6" s="285" t="s">
        <v>700</v>
      </c>
      <c r="E6" s="286" t="s">
        <v>701</v>
      </c>
      <c r="F6" s="287"/>
      <c r="G6" s="287"/>
    </row>
    <row r="7" spans="1:7" x14ac:dyDescent="0.2">
      <c r="A7" s="288" t="s">
        <v>702</v>
      </c>
      <c r="B7" s="289">
        <v>45679</v>
      </c>
      <c r="C7" s="287">
        <v>-367</v>
      </c>
      <c r="D7" s="283" t="s">
        <v>703</v>
      </c>
      <c r="E7" s="283" t="s">
        <v>701</v>
      </c>
      <c r="F7" s="287"/>
      <c r="G7" s="287"/>
    </row>
    <row r="8" spans="1:7" s="296" customFormat="1" x14ac:dyDescent="0.2">
      <c r="A8" s="290">
        <v>54</v>
      </c>
      <c r="B8" s="291">
        <v>45721</v>
      </c>
      <c r="C8" s="292">
        <v>-89.7</v>
      </c>
      <c r="D8" s="293" t="s">
        <v>704</v>
      </c>
      <c r="E8" s="294" t="s">
        <v>701</v>
      </c>
      <c r="F8" s="295"/>
    </row>
    <row r="9" spans="1:7" x14ac:dyDescent="0.2">
      <c r="A9" s="288">
        <v>55</v>
      </c>
      <c r="B9" s="289">
        <v>45742</v>
      </c>
      <c r="C9" s="287">
        <v>-1991.8</v>
      </c>
      <c r="D9" s="283" t="s">
        <v>705</v>
      </c>
      <c r="E9" s="283" t="s">
        <v>701</v>
      </c>
      <c r="F9" s="287"/>
      <c r="G9" s="287"/>
    </row>
    <row r="10" spans="1:7" x14ac:dyDescent="0.2">
      <c r="A10" s="288">
        <v>58</v>
      </c>
      <c r="B10" s="289">
        <v>45784</v>
      </c>
      <c r="C10" s="287">
        <v>-26</v>
      </c>
      <c r="D10" s="283" t="s">
        <v>706</v>
      </c>
      <c r="E10" s="283" t="s">
        <v>707</v>
      </c>
      <c r="F10" s="287"/>
      <c r="G10" s="287"/>
    </row>
    <row r="11" spans="1:7" x14ac:dyDescent="0.2">
      <c r="A11" s="288">
        <v>58</v>
      </c>
      <c r="B11" s="289">
        <v>45784</v>
      </c>
      <c r="C11" s="287">
        <v>-10</v>
      </c>
      <c r="D11" s="283" t="s">
        <v>708</v>
      </c>
      <c r="E11" s="283" t="s">
        <v>707</v>
      </c>
      <c r="F11" s="287"/>
      <c r="G11" s="287"/>
    </row>
    <row r="12" spans="1:7" x14ac:dyDescent="0.2">
      <c r="A12" s="288">
        <v>59</v>
      </c>
      <c r="B12" s="289">
        <v>45798</v>
      </c>
      <c r="C12" s="287">
        <v>-1600</v>
      </c>
      <c r="D12" s="283" t="s">
        <v>709</v>
      </c>
      <c r="E12" s="283" t="s">
        <v>701</v>
      </c>
      <c r="F12" s="287"/>
      <c r="G12" s="287"/>
    </row>
    <row r="13" spans="1:7" x14ac:dyDescent="0.2">
      <c r="A13" s="288"/>
      <c r="B13" s="289">
        <v>45798</v>
      </c>
      <c r="C13" s="287">
        <v>-30</v>
      </c>
      <c r="D13" s="283" t="s">
        <v>710</v>
      </c>
      <c r="E13" s="283" t="s">
        <v>701</v>
      </c>
      <c r="F13" s="287"/>
      <c r="G13" s="287"/>
    </row>
    <row r="14" spans="1:7" x14ac:dyDescent="0.2">
      <c r="A14" s="288"/>
      <c r="B14" s="289"/>
      <c r="C14" s="284">
        <f>SUM(C6:C13)</f>
        <v>15885.5</v>
      </c>
      <c r="D14" s="297" t="s">
        <v>711</v>
      </c>
      <c r="E14" s="298"/>
      <c r="F14" s="287"/>
      <c r="G14" s="287"/>
    </row>
    <row r="15" spans="1:7" x14ac:dyDescent="0.2">
      <c r="A15" s="288"/>
      <c r="B15" s="289"/>
      <c r="C15" s="284"/>
      <c r="D15" s="285"/>
      <c r="E15" s="298"/>
      <c r="F15" s="287"/>
      <c r="G15" s="287"/>
    </row>
    <row r="16" spans="1:7" x14ac:dyDescent="0.2">
      <c r="A16" s="299"/>
      <c r="B16" s="300"/>
      <c r="C16" s="301"/>
      <c r="D16" s="285" t="s">
        <v>712</v>
      </c>
      <c r="E16" s="302"/>
      <c r="F16" s="287"/>
      <c r="G16" s="287"/>
    </row>
    <row r="17" spans="1:7" x14ac:dyDescent="0.2">
      <c r="A17" s="288"/>
      <c r="B17" s="289"/>
      <c r="C17" s="287"/>
      <c r="D17" s="283"/>
      <c r="E17" s="283"/>
      <c r="F17" s="287"/>
      <c r="G17" s="287"/>
    </row>
    <row r="18" spans="1:7" s="296" customFormat="1" x14ac:dyDescent="0.2">
      <c r="A18" s="290"/>
      <c r="B18" s="291"/>
      <c r="C18" s="292"/>
      <c r="D18" s="293"/>
      <c r="E18" s="294"/>
      <c r="F18" s="295"/>
    </row>
    <row r="19" spans="1:7" x14ac:dyDescent="0.2">
      <c r="A19" s="303"/>
      <c r="B19" s="283"/>
      <c r="C19" s="284"/>
      <c r="D19" s="304"/>
      <c r="E19" s="283"/>
    </row>
    <row r="20" spans="1:7" x14ac:dyDescent="0.2">
      <c r="A20" s="303"/>
      <c r="B20" s="283"/>
      <c r="C20" s="287"/>
      <c r="D20" s="304"/>
      <c r="E20" s="283"/>
    </row>
    <row r="21" spans="1:7" x14ac:dyDescent="0.2">
      <c r="A21" s="303"/>
      <c r="B21" s="283"/>
      <c r="C21" s="287"/>
      <c r="D21" s="304"/>
      <c r="E21" s="283"/>
    </row>
    <row r="22" spans="1:7" x14ac:dyDescent="0.2">
      <c r="A22" s="303"/>
      <c r="B22" s="283"/>
      <c r="C22" s="287"/>
      <c r="D22" s="304"/>
      <c r="E22" s="283"/>
    </row>
    <row r="23" spans="1:7" x14ac:dyDescent="0.2">
      <c r="A23" s="303"/>
      <c r="B23" s="283"/>
      <c r="C23" s="287"/>
      <c r="D23" s="304"/>
      <c r="E23" s="283"/>
    </row>
    <row r="24" spans="1:7" x14ac:dyDescent="0.2">
      <c r="A24" s="303"/>
      <c r="B24" s="283"/>
      <c r="C24" s="283"/>
      <c r="D24" s="283"/>
      <c r="E24" s="283"/>
    </row>
    <row r="25" spans="1:7" x14ac:dyDescent="0.2">
      <c r="A25" s="303"/>
      <c r="B25" s="283"/>
      <c r="C25" s="284"/>
      <c r="D25" s="283"/>
      <c r="E25" s="283"/>
    </row>
    <row r="26" spans="1:7" x14ac:dyDescent="0.2">
      <c r="A26" s="303"/>
      <c r="B26" s="283"/>
      <c r="C26" s="287"/>
      <c r="D26" s="283"/>
      <c r="E26" s="283"/>
    </row>
    <row r="27" spans="1:7" x14ac:dyDescent="0.2">
      <c r="A27" s="303"/>
      <c r="B27" s="283"/>
      <c r="C27" s="287"/>
      <c r="D27" s="283"/>
      <c r="E27" s="283"/>
    </row>
    <row r="28" spans="1:7" x14ac:dyDescent="0.2">
      <c r="A28" s="303"/>
      <c r="B28" s="283"/>
      <c r="C28" s="287"/>
      <c r="D28" s="283"/>
      <c r="E28" s="283"/>
    </row>
    <row r="29" spans="1:7" x14ac:dyDescent="0.2">
      <c r="A29" s="303"/>
      <c r="B29" s="283"/>
      <c r="C29" s="284"/>
      <c r="D29" s="283"/>
      <c r="E29" s="283"/>
    </row>
  </sheetData>
  <mergeCells count="2">
    <mergeCell ref="A2:G2"/>
    <mergeCell ref="C4:G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"/>
  <sheetViews>
    <sheetView workbookViewId="0">
      <selection activeCell="L2" sqref="L2"/>
    </sheetView>
  </sheetViews>
  <sheetFormatPr defaultRowHeight="12.75" x14ac:dyDescent="0.2"/>
  <cols>
    <col min="1" max="1" width="6.5703125" style="305" customWidth="1"/>
    <col min="2" max="2" width="10.42578125" style="305" customWidth="1"/>
    <col min="3" max="3" width="10.140625" style="306" customWidth="1"/>
    <col min="4" max="4" width="116.42578125" style="296" customWidth="1"/>
    <col min="5" max="5" width="11" style="296" customWidth="1"/>
    <col min="6" max="6" width="14.42578125" style="296" hidden="1" customWidth="1"/>
    <col min="7" max="256" width="9.140625" style="296"/>
    <col min="257" max="257" width="6.5703125" style="296" customWidth="1"/>
    <col min="258" max="258" width="10.42578125" style="296" customWidth="1"/>
    <col min="259" max="259" width="10.140625" style="296" customWidth="1"/>
    <col min="260" max="260" width="116.42578125" style="296" customWidth="1"/>
    <col min="261" max="261" width="11" style="296" customWidth="1"/>
    <col min="262" max="262" width="0" style="296" hidden="1" customWidth="1"/>
    <col min="263" max="512" width="9.140625" style="296"/>
    <col min="513" max="513" width="6.5703125" style="296" customWidth="1"/>
    <col min="514" max="514" width="10.42578125" style="296" customWidth="1"/>
    <col min="515" max="515" width="10.140625" style="296" customWidth="1"/>
    <col min="516" max="516" width="116.42578125" style="296" customWidth="1"/>
    <col min="517" max="517" width="11" style="296" customWidth="1"/>
    <col min="518" max="518" width="0" style="296" hidden="1" customWidth="1"/>
    <col min="519" max="768" width="9.140625" style="296"/>
    <col min="769" max="769" width="6.5703125" style="296" customWidth="1"/>
    <col min="770" max="770" width="10.42578125" style="296" customWidth="1"/>
    <col min="771" max="771" width="10.140625" style="296" customWidth="1"/>
    <col min="772" max="772" width="116.42578125" style="296" customWidth="1"/>
    <col min="773" max="773" width="11" style="296" customWidth="1"/>
    <col min="774" max="774" width="0" style="296" hidden="1" customWidth="1"/>
    <col min="775" max="1024" width="9.140625" style="296"/>
    <col min="1025" max="1025" width="6.5703125" style="296" customWidth="1"/>
    <col min="1026" max="1026" width="10.42578125" style="296" customWidth="1"/>
    <col min="1027" max="1027" width="10.140625" style="296" customWidth="1"/>
    <col min="1028" max="1028" width="116.42578125" style="296" customWidth="1"/>
    <col min="1029" max="1029" width="11" style="296" customWidth="1"/>
    <col min="1030" max="1030" width="0" style="296" hidden="1" customWidth="1"/>
    <col min="1031" max="1280" width="9.140625" style="296"/>
    <col min="1281" max="1281" width="6.5703125" style="296" customWidth="1"/>
    <col min="1282" max="1282" width="10.42578125" style="296" customWidth="1"/>
    <col min="1283" max="1283" width="10.140625" style="296" customWidth="1"/>
    <col min="1284" max="1284" width="116.42578125" style="296" customWidth="1"/>
    <col min="1285" max="1285" width="11" style="296" customWidth="1"/>
    <col min="1286" max="1286" width="0" style="296" hidden="1" customWidth="1"/>
    <col min="1287" max="1536" width="9.140625" style="296"/>
    <col min="1537" max="1537" width="6.5703125" style="296" customWidth="1"/>
    <col min="1538" max="1538" width="10.42578125" style="296" customWidth="1"/>
    <col min="1539" max="1539" width="10.140625" style="296" customWidth="1"/>
    <col min="1540" max="1540" width="116.42578125" style="296" customWidth="1"/>
    <col min="1541" max="1541" width="11" style="296" customWidth="1"/>
    <col min="1542" max="1542" width="0" style="296" hidden="1" customWidth="1"/>
    <col min="1543" max="1792" width="9.140625" style="296"/>
    <col min="1793" max="1793" width="6.5703125" style="296" customWidth="1"/>
    <col min="1794" max="1794" width="10.42578125" style="296" customWidth="1"/>
    <col min="1795" max="1795" width="10.140625" style="296" customWidth="1"/>
    <col min="1796" max="1796" width="116.42578125" style="296" customWidth="1"/>
    <col min="1797" max="1797" width="11" style="296" customWidth="1"/>
    <col min="1798" max="1798" width="0" style="296" hidden="1" customWidth="1"/>
    <col min="1799" max="2048" width="9.140625" style="296"/>
    <col min="2049" max="2049" width="6.5703125" style="296" customWidth="1"/>
    <col min="2050" max="2050" width="10.42578125" style="296" customWidth="1"/>
    <col min="2051" max="2051" width="10.140625" style="296" customWidth="1"/>
    <col min="2052" max="2052" width="116.42578125" style="296" customWidth="1"/>
    <col min="2053" max="2053" width="11" style="296" customWidth="1"/>
    <col min="2054" max="2054" width="0" style="296" hidden="1" customWidth="1"/>
    <col min="2055" max="2304" width="9.140625" style="296"/>
    <col min="2305" max="2305" width="6.5703125" style="296" customWidth="1"/>
    <col min="2306" max="2306" width="10.42578125" style="296" customWidth="1"/>
    <col min="2307" max="2307" width="10.140625" style="296" customWidth="1"/>
    <col min="2308" max="2308" width="116.42578125" style="296" customWidth="1"/>
    <col min="2309" max="2309" width="11" style="296" customWidth="1"/>
    <col min="2310" max="2310" width="0" style="296" hidden="1" customWidth="1"/>
    <col min="2311" max="2560" width="9.140625" style="296"/>
    <col min="2561" max="2561" width="6.5703125" style="296" customWidth="1"/>
    <col min="2562" max="2562" width="10.42578125" style="296" customWidth="1"/>
    <col min="2563" max="2563" width="10.140625" style="296" customWidth="1"/>
    <col min="2564" max="2564" width="116.42578125" style="296" customWidth="1"/>
    <col min="2565" max="2565" width="11" style="296" customWidth="1"/>
    <col min="2566" max="2566" width="0" style="296" hidden="1" customWidth="1"/>
    <col min="2567" max="2816" width="9.140625" style="296"/>
    <col min="2817" max="2817" width="6.5703125" style="296" customWidth="1"/>
    <col min="2818" max="2818" width="10.42578125" style="296" customWidth="1"/>
    <col min="2819" max="2819" width="10.140625" style="296" customWidth="1"/>
    <col min="2820" max="2820" width="116.42578125" style="296" customWidth="1"/>
    <col min="2821" max="2821" width="11" style="296" customWidth="1"/>
    <col min="2822" max="2822" width="0" style="296" hidden="1" customWidth="1"/>
    <col min="2823" max="3072" width="9.140625" style="296"/>
    <col min="3073" max="3073" width="6.5703125" style="296" customWidth="1"/>
    <col min="3074" max="3074" width="10.42578125" style="296" customWidth="1"/>
    <col min="3075" max="3075" width="10.140625" style="296" customWidth="1"/>
    <col min="3076" max="3076" width="116.42578125" style="296" customWidth="1"/>
    <col min="3077" max="3077" width="11" style="296" customWidth="1"/>
    <col min="3078" max="3078" width="0" style="296" hidden="1" customWidth="1"/>
    <col min="3079" max="3328" width="9.140625" style="296"/>
    <col min="3329" max="3329" width="6.5703125" style="296" customWidth="1"/>
    <col min="3330" max="3330" width="10.42578125" style="296" customWidth="1"/>
    <col min="3331" max="3331" width="10.140625" style="296" customWidth="1"/>
    <col min="3332" max="3332" width="116.42578125" style="296" customWidth="1"/>
    <col min="3333" max="3333" width="11" style="296" customWidth="1"/>
    <col min="3334" max="3334" width="0" style="296" hidden="1" customWidth="1"/>
    <col min="3335" max="3584" width="9.140625" style="296"/>
    <col min="3585" max="3585" width="6.5703125" style="296" customWidth="1"/>
    <col min="3586" max="3586" width="10.42578125" style="296" customWidth="1"/>
    <col min="3587" max="3587" width="10.140625" style="296" customWidth="1"/>
    <col min="3588" max="3588" width="116.42578125" style="296" customWidth="1"/>
    <col min="3589" max="3589" width="11" style="296" customWidth="1"/>
    <col min="3590" max="3590" width="0" style="296" hidden="1" customWidth="1"/>
    <col min="3591" max="3840" width="9.140625" style="296"/>
    <col min="3841" max="3841" width="6.5703125" style="296" customWidth="1"/>
    <col min="3842" max="3842" width="10.42578125" style="296" customWidth="1"/>
    <col min="3843" max="3843" width="10.140625" style="296" customWidth="1"/>
    <col min="3844" max="3844" width="116.42578125" style="296" customWidth="1"/>
    <col min="3845" max="3845" width="11" style="296" customWidth="1"/>
    <col min="3846" max="3846" width="0" style="296" hidden="1" customWidth="1"/>
    <col min="3847" max="4096" width="9.140625" style="296"/>
    <col min="4097" max="4097" width="6.5703125" style="296" customWidth="1"/>
    <col min="4098" max="4098" width="10.42578125" style="296" customWidth="1"/>
    <col min="4099" max="4099" width="10.140625" style="296" customWidth="1"/>
    <col min="4100" max="4100" width="116.42578125" style="296" customWidth="1"/>
    <col min="4101" max="4101" width="11" style="296" customWidth="1"/>
    <col min="4102" max="4102" width="0" style="296" hidden="1" customWidth="1"/>
    <col min="4103" max="4352" width="9.140625" style="296"/>
    <col min="4353" max="4353" width="6.5703125" style="296" customWidth="1"/>
    <col min="4354" max="4354" width="10.42578125" style="296" customWidth="1"/>
    <col min="4355" max="4355" width="10.140625" style="296" customWidth="1"/>
    <col min="4356" max="4356" width="116.42578125" style="296" customWidth="1"/>
    <col min="4357" max="4357" width="11" style="296" customWidth="1"/>
    <col min="4358" max="4358" width="0" style="296" hidden="1" customWidth="1"/>
    <col min="4359" max="4608" width="9.140625" style="296"/>
    <col min="4609" max="4609" width="6.5703125" style="296" customWidth="1"/>
    <col min="4610" max="4610" width="10.42578125" style="296" customWidth="1"/>
    <col min="4611" max="4611" width="10.140625" style="296" customWidth="1"/>
    <col min="4612" max="4612" width="116.42578125" style="296" customWidth="1"/>
    <col min="4613" max="4613" width="11" style="296" customWidth="1"/>
    <col min="4614" max="4614" width="0" style="296" hidden="1" customWidth="1"/>
    <col min="4615" max="4864" width="9.140625" style="296"/>
    <col min="4865" max="4865" width="6.5703125" style="296" customWidth="1"/>
    <col min="4866" max="4866" width="10.42578125" style="296" customWidth="1"/>
    <col min="4867" max="4867" width="10.140625" style="296" customWidth="1"/>
    <col min="4868" max="4868" width="116.42578125" style="296" customWidth="1"/>
    <col min="4869" max="4869" width="11" style="296" customWidth="1"/>
    <col min="4870" max="4870" width="0" style="296" hidden="1" customWidth="1"/>
    <col min="4871" max="5120" width="9.140625" style="296"/>
    <col min="5121" max="5121" width="6.5703125" style="296" customWidth="1"/>
    <col min="5122" max="5122" width="10.42578125" style="296" customWidth="1"/>
    <col min="5123" max="5123" width="10.140625" style="296" customWidth="1"/>
    <col min="5124" max="5124" width="116.42578125" style="296" customWidth="1"/>
    <col min="5125" max="5125" width="11" style="296" customWidth="1"/>
    <col min="5126" max="5126" width="0" style="296" hidden="1" customWidth="1"/>
    <col min="5127" max="5376" width="9.140625" style="296"/>
    <col min="5377" max="5377" width="6.5703125" style="296" customWidth="1"/>
    <col min="5378" max="5378" width="10.42578125" style="296" customWidth="1"/>
    <col min="5379" max="5379" width="10.140625" style="296" customWidth="1"/>
    <col min="5380" max="5380" width="116.42578125" style="296" customWidth="1"/>
    <col min="5381" max="5381" width="11" style="296" customWidth="1"/>
    <col min="5382" max="5382" width="0" style="296" hidden="1" customWidth="1"/>
    <col min="5383" max="5632" width="9.140625" style="296"/>
    <col min="5633" max="5633" width="6.5703125" style="296" customWidth="1"/>
    <col min="5634" max="5634" width="10.42578125" style="296" customWidth="1"/>
    <col min="5635" max="5635" width="10.140625" style="296" customWidth="1"/>
    <col min="5636" max="5636" width="116.42578125" style="296" customWidth="1"/>
    <col min="5637" max="5637" width="11" style="296" customWidth="1"/>
    <col min="5638" max="5638" width="0" style="296" hidden="1" customWidth="1"/>
    <col min="5639" max="5888" width="9.140625" style="296"/>
    <col min="5889" max="5889" width="6.5703125" style="296" customWidth="1"/>
    <col min="5890" max="5890" width="10.42578125" style="296" customWidth="1"/>
    <col min="5891" max="5891" width="10.140625" style="296" customWidth="1"/>
    <col min="5892" max="5892" width="116.42578125" style="296" customWidth="1"/>
    <col min="5893" max="5893" width="11" style="296" customWidth="1"/>
    <col min="5894" max="5894" width="0" style="296" hidden="1" customWidth="1"/>
    <col min="5895" max="6144" width="9.140625" style="296"/>
    <col min="6145" max="6145" width="6.5703125" style="296" customWidth="1"/>
    <col min="6146" max="6146" width="10.42578125" style="296" customWidth="1"/>
    <col min="6147" max="6147" width="10.140625" style="296" customWidth="1"/>
    <col min="6148" max="6148" width="116.42578125" style="296" customWidth="1"/>
    <col min="6149" max="6149" width="11" style="296" customWidth="1"/>
    <col min="6150" max="6150" width="0" style="296" hidden="1" customWidth="1"/>
    <col min="6151" max="6400" width="9.140625" style="296"/>
    <col min="6401" max="6401" width="6.5703125" style="296" customWidth="1"/>
    <col min="6402" max="6402" width="10.42578125" style="296" customWidth="1"/>
    <col min="6403" max="6403" width="10.140625" style="296" customWidth="1"/>
    <col min="6404" max="6404" width="116.42578125" style="296" customWidth="1"/>
    <col min="6405" max="6405" width="11" style="296" customWidth="1"/>
    <col min="6406" max="6406" width="0" style="296" hidden="1" customWidth="1"/>
    <col min="6407" max="6656" width="9.140625" style="296"/>
    <col min="6657" max="6657" width="6.5703125" style="296" customWidth="1"/>
    <col min="6658" max="6658" width="10.42578125" style="296" customWidth="1"/>
    <col min="6659" max="6659" width="10.140625" style="296" customWidth="1"/>
    <col min="6660" max="6660" width="116.42578125" style="296" customWidth="1"/>
    <col min="6661" max="6661" width="11" style="296" customWidth="1"/>
    <col min="6662" max="6662" width="0" style="296" hidden="1" customWidth="1"/>
    <col min="6663" max="6912" width="9.140625" style="296"/>
    <col min="6913" max="6913" width="6.5703125" style="296" customWidth="1"/>
    <col min="6914" max="6914" width="10.42578125" style="296" customWidth="1"/>
    <col min="6915" max="6915" width="10.140625" style="296" customWidth="1"/>
    <col min="6916" max="6916" width="116.42578125" style="296" customWidth="1"/>
    <col min="6917" max="6917" width="11" style="296" customWidth="1"/>
    <col min="6918" max="6918" width="0" style="296" hidden="1" customWidth="1"/>
    <col min="6919" max="7168" width="9.140625" style="296"/>
    <col min="7169" max="7169" width="6.5703125" style="296" customWidth="1"/>
    <col min="7170" max="7170" width="10.42578125" style="296" customWidth="1"/>
    <col min="7171" max="7171" width="10.140625" style="296" customWidth="1"/>
    <col min="7172" max="7172" width="116.42578125" style="296" customWidth="1"/>
    <col min="7173" max="7173" width="11" style="296" customWidth="1"/>
    <col min="7174" max="7174" width="0" style="296" hidden="1" customWidth="1"/>
    <col min="7175" max="7424" width="9.140625" style="296"/>
    <col min="7425" max="7425" width="6.5703125" style="296" customWidth="1"/>
    <col min="7426" max="7426" width="10.42578125" style="296" customWidth="1"/>
    <col min="7427" max="7427" width="10.140625" style="296" customWidth="1"/>
    <col min="7428" max="7428" width="116.42578125" style="296" customWidth="1"/>
    <col min="7429" max="7429" width="11" style="296" customWidth="1"/>
    <col min="7430" max="7430" width="0" style="296" hidden="1" customWidth="1"/>
    <col min="7431" max="7680" width="9.140625" style="296"/>
    <col min="7681" max="7681" width="6.5703125" style="296" customWidth="1"/>
    <col min="7682" max="7682" width="10.42578125" style="296" customWidth="1"/>
    <col min="7683" max="7683" width="10.140625" style="296" customWidth="1"/>
    <col min="7684" max="7684" width="116.42578125" style="296" customWidth="1"/>
    <col min="7685" max="7685" width="11" style="296" customWidth="1"/>
    <col min="7686" max="7686" width="0" style="296" hidden="1" customWidth="1"/>
    <col min="7687" max="7936" width="9.140625" style="296"/>
    <col min="7937" max="7937" width="6.5703125" style="296" customWidth="1"/>
    <col min="7938" max="7938" width="10.42578125" style="296" customWidth="1"/>
    <col min="7939" max="7939" width="10.140625" style="296" customWidth="1"/>
    <col min="7940" max="7940" width="116.42578125" style="296" customWidth="1"/>
    <col min="7941" max="7941" width="11" style="296" customWidth="1"/>
    <col min="7942" max="7942" width="0" style="296" hidden="1" customWidth="1"/>
    <col min="7943" max="8192" width="9.140625" style="296"/>
    <col min="8193" max="8193" width="6.5703125" style="296" customWidth="1"/>
    <col min="8194" max="8194" width="10.42578125" style="296" customWidth="1"/>
    <col min="8195" max="8195" width="10.140625" style="296" customWidth="1"/>
    <col min="8196" max="8196" width="116.42578125" style="296" customWidth="1"/>
    <col min="8197" max="8197" width="11" style="296" customWidth="1"/>
    <col min="8198" max="8198" width="0" style="296" hidden="1" customWidth="1"/>
    <col min="8199" max="8448" width="9.140625" style="296"/>
    <col min="8449" max="8449" width="6.5703125" style="296" customWidth="1"/>
    <col min="8450" max="8450" width="10.42578125" style="296" customWidth="1"/>
    <col min="8451" max="8451" width="10.140625" style="296" customWidth="1"/>
    <col min="8452" max="8452" width="116.42578125" style="296" customWidth="1"/>
    <col min="8453" max="8453" width="11" style="296" customWidth="1"/>
    <col min="8454" max="8454" width="0" style="296" hidden="1" customWidth="1"/>
    <col min="8455" max="8704" width="9.140625" style="296"/>
    <col min="8705" max="8705" width="6.5703125" style="296" customWidth="1"/>
    <col min="8706" max="8706" width="10.42578125" style="296" customWidth="1"/>
    <col min="8707" max="8707" width="10.140625" style="296" customWidth="1"/>
    <col min="8708" max="8708" width="116.42578125" style="296" customWidth="1"/>
    <col min="8709" max="8709" width="11" style="296" customWidth="1"/>
    <col min="8710" max="8710" width="0" style="296" hidden="1" customWidth="1"/>
    <col min="8711" max="8960" width="9.140625" style="296"/>
    <col min="8961" max="8961" width="6.5703125" style="296" customWidth="1"/>
    <col min="8962" max="8962" width="10.42578125" style="296" customWidth="1"/>
    <col min="8963" max="8963" width="10.140625" style="296" customWidth="1"/>
    <col min="8964" max="8964" width="116.42578125" style="296" customWidth="1"/>
    <col min="8965" max="8965" width="11" style="296" customWidth="1"/>
    <col min="8966" max="8966" width="0" style="296" hidden="1" customWidth="1"/>
    <col min="8967" max="9216" width="9.140625" style="296"/>
    <col min="9217" max="9217" width="6.5703125" style="296" customWidth="1"/>
    <col min="9218" max="9218" width="10.42578125" style="296" customWidth="1"/>
    <col min="9219" max="9219" width="10.140625" style="296" customWidth="1"/>
    <col min="9220" max="9220" width="116.42578125" style="296" customWidth="1"/>
    <col min="9221" max="9221" width="11" style="296" customWidth="1"/>
    <col min="9222" max="9222" width="0" style="296" hidden="1" customWidth="1"/>
    <col min="9223" max="9472" width="9.140625" style="296"/>
    <col min="9473" max="9473" width="6.5703125" style="296" customWidth="1"/>
    <col min="9474" max="9474" width="10.42578125" style="296" customWidth="1"/>
    <col min="9475" max="9475" width="10.140625" style="296" customWidth="1"/>
    <col min="9476" max="9476" width="116.42578125" style="296" customWidth="1"/>
    <col min="9477" max="9477" width="11" style="296" customWidth="1"/>
    <col min="9478" max="9478" width="0" style="296" hidden="1" customWidth="1"/>
    <col min="9479" max="9728" width="9.140625" style="296"/>
    <col min="9729" max="9729" width="6.5703125" style="296" customWidth="1"/>
    <col min="9730" max="9730" width="10.42578125" style="296" customWidth="1"/>
    <col min="9731" max="9731" width="10.140625" style="296" customWidth="1"/>
    <col min="9732" max="9732" width="116.42578125" style="296" customWidth="1"/>
    <col min="9733" max="9733" width="11" style="296" customWidth="1"/>
    <col min="9734" max="9734" width="0" style="296" hidden="1" customWidth="1"/>
    <col min="9735" max="9984" width="9.140625" style="296"/>
    <col min="9985" max="9985" width="6.5703125" style="296" customWidth="1"/>
    <col min="9986" max="9986" width="10.42578125" style="296" customWidth="1"/>
    <col min="9987" max="9987" width="10.140625" style="296" customWidth="1"/>
    <col min="9988" max="9988" width="116.42578125" style="296" customWidth="1"/>
    <col min="9989" max="9989" width="11" style="296" customWidth="1"/>
    <col min="9990" max="9990" width="0" style="296" hidden="1" customWidth="1"/>
    <col min="9991" max="10240" width="9.140625" style="296"/>
    <col min="10241" max="10241" width="6.5703125" style="296" customWidth="1"/>
    <col min="10242" max="10242" width="10.42578125" style="296" customWidth="1"/>
    <col min="10243" max="10243" width="10.140625" style="296" customWidth="1"/>
    <col min="10244" max="10244" width="116.42578125" style="296" customWidth="1"/>
    <col min="10245" max="10245" width="11" style="296" customWidth="1"/>
    <col min="10246" max="10246" width="0" style="296" hidden="1" customWidth="1"/>
    <col min="10247" max="10496" width="9.140625" style="296"/>
    <col min="10497" max="10497" width="6.5703125" style="296" customWidth="1"/>
    <col min="10498" max="10498" width="10.42578125" style="296" customWidth="1"/>
    <col min="10499" max="10499" width="10.140625" style="296" customWidth="1"/>
    <col min="10500" max="10500" width="116.42578125" style="296" customWidth="1"/>
    <col min="10501" max="10501" width="11" style="296" customWidth="1"/>
    <col min="10502" max="10502" width="0" style="296" hidden="1" customWidth="1"/>
    <col min="10503" max="10752" width="9.140625" style="296"/>
    <col min="10753" max="10753" width="6.5703125" style="296" customWidth="1"/>
    <col min="10754" max="10754" width="10.42578125" style="296" customWidth="1"/>
    <col min="10755" max="10755" width="10.140625" style="296" customWidth="1"/>
    <col min="10756" max="10756" width="116.42578125" style="296" customWidth="1"/>
    <col min="10757" max="10757" width="11" style="296" customWidth="1"/>
    <col min="10758" max="10758" width="0" style="296" hidden="1" customWidth="1"/>
    <col min="10759" max="11008" width="9.140625" style="296"/>
    <col min="11009" max="11009" width="6.5703125" style="296" customWidth="1"/>
    <col min="11010" max="11010" width="10.42578125" style="296" customWidth="1"/>
    <col min="11011" max="11011" width="10.140625" style="296" customWidth="1"/>
    <col min="11012" max="11012" width="116.42578125" style="296" customWidth="1"/>
    <col min="11013" max="11013" width="11" style="296" customWidth="1"/>
    <col min="11014" max="11014" width="0" style="296" hidden="1" customWidth="1"/>
    <col min="11015" max="11264" width="9.140625" style="296"/>
    <col min="11265" max="11265" width="6.5703125" style="296" customWidth="1"/>
    <col min="11266" max="11266" width="10.42578125" style="296" customWidth="1"/>
    <col min="11267" max="11267" width="10.140625" style="296" customWidth="1"/>
    <col min="11268" max="11268" width="116.42578125" style="296" customWidth="1"/>
    <col min="11269" max="11269" width="11" style="296" customWidth="1"/>
    <col min="11270" max="11270" width="0" style="296" hidden="1" customWidth="1"/>
    <col min="11271" max="11520" width="9.140625" style="296"/>
    <col min="11521" max="11521" width="6.5703125" style="296" customWidth="1"/>
    <col min="11522" max="11522" width="10.42578125" style="296" customWidth="1"/>
    <col min="11523" max="11523" width="10.140625" style="296" customWidth="1"/>
    <col min="11524" max="11524" width="116.42578125" style="296" customWidth="1"/>
    <col min="11525" max="11525" width="11" style="296" customWidth="1"/>
    <col min="11526" max="11526" width="0" style="296" hidden="1" customWidth="1"/>
    <col min="11527" max="11776" width="9.140625" style="296"/>
    <col min="11777" max="11777" width="6.5703125" style="296" customWidth="1"/>
    <col min="11778" max="11778" width="10.42578125" style="296" customWidth="1"/>
    <col min="11779" max="11779" width="10.140625" style="296" customWidth="1"/>
    <col min="11780" max="11780" width="116.42578125" style="296" customWidth="1"/>
    <col min="11781" max="11781" width="11" style="296" customWidth="1"/>
    <col min="11782" max="11782" width="0" style="296" hidden="1" customWidth="1"/>
    <col min="11783" max="12032" width="9.140625" style="296"/>
    <col min="12033" max="12033" width="6.5703125" style="296" customWidth="1"/>
    <col min="12034" max="12034" width="10.42578125" style="296" customWidth="1"/>
    <col min="12035" max="12035" width="10.140625" style="296" customWidth="1"/>
    <col min="12036" max="12036" width="116.42578125" style="296" customWidth="1"/>
    <col min="12037" max="12037" width="11" style="296" customWidth="1"/>
    <col min="12038" max="12038" width="0" style="296" hidden="1" customWidth="1"/>
    <col min="12039" max="12288" width="9.140625" style="296"/>
    <col min="12289" max="12289" width="6.5703125" style="296" customWidth="1"/>
    <col min="12290" max="12290" width="10.42578125" style="296" customWidth="1"/>
    <col min="12291" max="12291" width="10.140625" style="296" customWidth="1"/>
    <col min="12292" max="12292" width="116.42578125" style="296" customWidth="1"/>
    <col min="12293" max="12293" width="11" style="296" customWidth="1"/>
    <col min="12294" max="12294" width="0" style="296" hidden="1" customWidth="1"/>
    <col min="12295" max="12544" width="9.140625" style="296"/>
    <col min="12545" max="12545" width="6.5703125" style="296" customWidth="1"/>
    <col min="12546" max="12546" width="10.42578125" style="296" customWidth="1"/>
    <col min="12547" max="12547" width="10.140625" style="296" customWidth="1"/>
    <col min="12548" max="12548" width="116.42578125" style="296" customWidth="1"/>
    <col min="12549" max="12549" width="11" style="296" customWidth="1"/>
    <col min="12550" max="12550" width="0" style="296" hidden="1" customWidth="1"/>
    <col min="12551" max="12800" width="9.140625" style="296"/>
    <col min="12801" max="12801" width="6.5703125" style="296" customWidth="1"/>
    <col min="12802" max="12802" width="10.42578125" style="296" customWidth="1"/>
    <col min="12803" max="12803" width="10.140625" style="296" customWidth="1"/>
    <col min="12804" max="12804" width="116.42578125" style="296" customWidth="1"/>
    <col min="12805" max="12805" width="11" style="296" customWidth="1"/>
    <col min="12806" max="12806" width="0" style="296" hidden="1" customWidth="1"/>
    <col min="12807" max="13056" width="9.140625" style="296"/>
    <col min="13057" max="13057" width="6.5703125" style="296" customWidth="1"/>
    <col min="13058" max="13058" width="10.42578125" style="296" customWidth="1"/>
    <col min="13059" max="13059" width="10.140625" style="296" customWidth="1"/>
    <col min="13060" max="13060" width="116.42578125" style="296" customWidth="1"/>
    <col min="13061" max="13061" width="11" style="296" customWidth="1"/>
    <col min="13062" max="13062" width="0" style="296" hidden="1" customWidth="1"/>
    <col min="13063" max="13312" width="9.140625" style="296"/>
    <col min="13313" max="13313" width="6.5703125" style="296" customWidth="1"/>
    <col min="13314" max="13314" width="10.42578125" style="296" customWidth="1"/>
    <col min="13315" max="13315" width="10.140625" style="296" customWidth="1"/>
    <col min="13316" max="13316" width="116.42578125" style="296" customWidth="1"/>
    <col min="13317" max="13317" width="11" style="296" customWidth="1"/>
    <col min="13318" max="13318" width="0" style="296" hidden="1" customWidth="1"/>
    <col min="13319" max="13568" width="9.140625" style="296"/>
    <col min="13569" max="13569" width="6.5703125" style="296" customWidth="1"/>
    <col min="13570" max="13570" width="10.42578125" style="296" customWidth="1"/>
    <col min="13571" max="13571" width="10.140625" style="296" customWidth="1"/>
    <col min="13572" max="13572" width="116.42578125" style="296" customWidth="1"/>
    <col min="13573" max="13573" width="11" style="296" customWidth="1"/>
    <col min="13574" max="13574" width="0" style="296" hidden="1" customWidth="1"/>
    <col min="13575" max="13824" width="9.140625" style="296"/>
    <col min="13825" max="13825" width="6.5703125" style="296" customWidth="1"/>
    <col min="13826" max="13826" width="10.42578125" style="296" customWidth="1"/>
    <col min="13827" max="13827" width="10.140625" style="296" customWidth="1"/>
    <col min="13828" max="13828" width="116.42578125" style="296" customWidth="1"/>
    <col min="13829" max="13829" width="11" style="296" customWidth="1"/>
    <col min="13830" max="13830" width="0" style="296" hidden="1" customWidth="1"/>
    <col min="13831" max="14080" width="9.140625" style="296"/>
    <col min="14081" max="14081" width="6.5703125" style="296" customWidth="1"/>
    <col min="14082" max="14082" width="10.42578125" style="296" customWidth="1"/>
    <col min="14083" max="14083" width="10.140625" style="296" customWidth="1"/>
    <col min="14084" max="14084" width="116.42578125" style="296" customWidth="1"/>
    <col min="14085" max="14085" width="11" style="296" customWidth="1"/>
    <col min="14086" max="14086" width="0" style="296" hidden="1" customWidth="1"/>
    <col min="14087" max="14336" width="9.140625" style="296"/>
    <col min="14337" max="14337" width="6.5703125" style="296" customWidth="1"/>
    <col min="14338" max="14338" width="10.42578125" style="296" customWidth="1"/>
    <col min="14339" max="14339" width="10.140625" style="296" customWidth="1"/>
    <col min="14340" max="14340" width="116.42578125" style="296" customWidth="1"/>
    <col min="14341" max="14341" width="11" style="296" customWidth="1"/>
    <col min="14342" max="14342" width="0" style="296" hidden="1" customWidth="1"/>
    <col min="14343" max="14592" width="9.140625" style="296"/>
    <col min="14593" max="14593" width="6.5703125" style="296" customWidth="1"/>
    <col min="14594" max="14594" width="10.42578125" style="296" customWidth="1"/>
    <col min="14595" max="14595" width="10.140625" style="296" customWidth="1"/>
    <col min="14596" max="14596" width="116.42578125" style="296" customWidth="1"/>
    <col min="14597" max="14597" width="11" style="296" customWidth="1"/>
    <col min="14598" max="14598" width="0" style="296" hidden="1" customWidth="1"/>
    <col min="14599" max="14848" width="9.140625" style="296"/>
    <col min="14849" max="14849" width="6.5703125" style="296" customWidth="1"/>
    <col min="14850" max="14850" width="10.42578125" style="296" customWidth="1"/>
    <col min="14851" max="14851" width="10.140625" style="296" customWidth="1"/>
    <col min="14852" max="14852" width="116.42578125" style="296" customWidth="1"/>
    <col min="14853" max="14853" width="11" style="296" customWidth="1"/>
    <col min="14854" max="14854" width="0" style="296" hidden="1" customWidth="1"/>
    <col min="14855" max="15104" width="9.140625" style="296"/>
    <col min="15105" max="15105" width="6.5703125" style="296" customWidth="1"/>
    <col min="15106" max="15106" width="10.42578125" style="296" customWidth="1"/>
    <col min="15107" max="15107" width="10.140625" style="296" customWidth="1"/>
    <col min="15108" max="15108" width="116.42578125" style="296" customWidth="1"/>
    <col min="15109" max="15109" width="11" style="296" customWidth="1"/>
    <col min="15110" max="15110" width="0" style="296" hidden="1" customWidth="1"/>
    <col min="15111" max="15360" width="9.140625" style="296"/>
    <col min="15361" max="15361" width="6.5703125" style="296" customWidth="1"/>
    <col min="15362" max="15362" width="10.42578125" style="296" customWidth="1"/>
    <col min="15363" max="15363" width="10.140625" style="296" customWidth="1"/>
    <col min="15364" max="15364" width="116.42578125" style="296" customWidth="1"/>
    <col min="15365" max="15365" width="11" style="296" customWidth="1"/>
    <col min="15366" max="15366" width="0" style="296" hidden="1" customWidth="1"/>
    <col min="15367" max="15616" width="9.140625" style="296"/>
    <col min="15617" max="15617" width="6.5703125" style="296" customWidth="1"/>
    <col min="15618" max="15618" width="10.42578125" style="296" customWidth="1"/>
    <col min="15619" max="15619" width="10.140625" style="296" customWidth="1"/>
    <col min="15620" max="15620" width="116.42578125" style="296" customWidth="1"/>
    <col min="15621" max="15621" width="11" style="296" customWidth="1"/>
    <col min="15622" max="15622" width="0" style="296" hidden="1" customWidth="1"/>
    <col min="15623" max="15872" width="9.140625" style="296"/>
    <col min="15873" max="15873" width="6.5703125" style="296" customWidth="1"/>
    <col min="15874" max="15874" width="10.42578125" style="296" customWidth="1"/>
    <col min="15875" max="15875" width="10.140625" style="296" customWidth="1"/>
    <col min="15876" max="15876" width="116.42578125" style="296" customWidth="1"/>
    <col min="15877" max="15877" width="11" style="296" customWidth="1"/>
    <col min="15878" max="15878" width="0" style="296" hidden="1" customWidth="1"/>
    <col min="15879" max="16128" width="9.140625" style="296"/>
    <col min="16129" max="16129" width="6.5703125" style="296" customWidth="1"/>
    <col min="16130" max="16130" width="10.42578125" style="296" customWidth="1"/>
    <col min="16131" max="16131" width="10.140625" style="296" customWidth="1"/>
    <col min="16132" max="16132" width="116.42578125" style="296" customWidth="1"/>
    <col min="16133" max="16133" width="11" style="296" customWidth="1"/>
    <col min="16134" max="16134" width="0" style="296" hidden="1" customWidth="1"/>
    <col min="16135" max="16384" width="9.140625" style="296"/>
  </cols>
  <sheetData>
    <row r="1" spans="1:6" ht="13.7" customHeight="1" x14ac:dyDescent="0.2"/>
    <row r="2" spans="1:6" x14ac:dyDescent="0.2">
      <c r="A2" s="348" t="s">
        <v>713</v>
      </c>
      <c r="B2" s="348"/>
      <c r="C2" s="348"/>
      <c r="D2" s="348"/>
      <c r="E2" s="348"/>
    </row>
    <row r="4" spans="1:6" s="309" customFormat="1" ht="21.75" customHeight="1" x14ac:dyDescent="0.2">
      <c r="A4" s="307" t="s">
        <v>695</v>
      </c>
      <c r="B4" s="307" t="s">
        <v>696</v>
      </c>
      <c r="C4" s="308" t="s">
        <v>714</v>
      </c>
      <c r="D4" s="307" t="s">
        <v>697</v>
      </c>
      <c r="E4" s="307" t="s">
        <v>14</v>
      </c>
      <c r="F4" s="307" t="s">
        <v>715</v>
      </c>
    </row>
    <row r="5" spans="1:6" ht="13.7" customHeight="1" x14ac:dyDescent="0.2">
      <c r="A5" s="290"/>
      <c r="B5" s="291"/>
      <c r="C5" s="310">
        <v>4385</v>
      </c>
      <c r="D5" s="311" t="s">
        <v>716</v>
      </c>
      <c r="E5" s="294" t="s">
        <v>701</v>
      </c>
      <c r="F5" s="290" t="s">
        <v>717</v>
      </c>
    </row>
    <row r="6" spans="1:6" ht="13.7" customHeight="1" x14ac:dyDescent="0.2">
      <c r="A6" s="290">
        <v>51</v>
      </c>
      <c r="B6" s="291">
        <v>45672</v>
      </c>
      <c r="C6" s="292">
        <v>39568.9</v>
      </c>
      <c r="D6" s="311" t="s">
        <v>718</v>
      </c>
      <c r="E6" s="294" t="s">
        <v>719</v>
      </c>
      <c r="F6" s="290"/>
    </row>
    <row r="7" spans="1:6" ht="13.7" customHeight="1" x14ac:dyDescent="0.2">
      <c r="A7" s="290">
        <v>51</v>
      </c>
      <c r="B7" s="291">
        <v>45672</v>
      </c>
      <c r="C7" s="292">
        <v>220</v>
      </c>
      <c r="D7" s="312" t="s">
        <v>720</v>
      </c>
      <c r="E7" s="294" t="s">
        <v>721</v>
      </c>
      <c r="F7" s="294"/>
    </row>
    <row r="8" spans="1:6" ht="13.7" customHeight="1" x14ac:dyDescent="0.2">
      <c r="A8" s="290">
        <v>51</v>
      </c>
      <c r="B8" s="291">
        <v>45672</v>
      </c>
      <c r="C8" s="292">
        <v>124.1</v>
      </c>
      <c r="D8" s="312" t="s">
        <v>722</v>
      </c>
      <c r="E8" s="294" t="s">
        <v>721</v>
      </c>
      <c r="F8" s="294"/>
    </row>
    <row r="9" spans="1:6" ht="13.7" customHeight="1" x14ac:dyDescent="0.2">
      <c r="A9" s="290">
        <v>51</v>
      </c>
      <c r="B9" s="291">
        <v>45672</v>
      </c>
      <c r="C9" s="292">
        <v>1000</v>
      </c>
      <c r="D9" s="312" t="s">
        <v>723</v>
      </c>
      <c r="E9" s="294" t="s">
        <v>721</v>
      </c>
      <c r="F9" s="294"/>
    </row>
    <row r="10" spans="1:6" ht="13.7" customHeight="1" x14ac:dyDescent="0.2">
      <c r="A10" s="290">
        <v>51</v>
      </c>
      <c r="B10" s="291">
        <v>45672</v>
      </c>
      <c r="C10" s="292">
        <v>402</v>
      </c>
      <c r="D10" s="312" t="s">
        <v>724</v>
      </c>
      <c r="E10" s="294" t="s">
        <v>721</v>
      </c>
      <c r="F10" s="294"/>
    </row>
    <row r="11" spans="1:6" ht="13.7" customHeight="1" x14ac:dyDescent="0.2">
      <c r="A11" s="290">
        <v>51</v>
      </c>
      <c r="B11" s="291">
        <v>45672</v>
      </c>
      <c r="C11" s="292">
        <v>157.30000000000001</v>
      </c>
      <c r="D11" s="312" t="s">
        <v>725</v>
      </c>
      <c r="E11" s="294" t="s">
        <v>721</v>
      </c>
      <c r="F11" s="294"/>
    </row>
    <row r="12" spans="1:6" ht="13.7" customHeight="1" x14ac:dyDescent="0.2">
      <c r="A12" s="290">
        <v>53</v>
      </c>
      <c r="B12" s="291">
        <v>45707</v>
      </c>
      <c r="C12" s="292">
        <v>61561</v>
      </c>
      <c r="D12" s="312" t="s">
        <v>726</v>
      </c>
      <c r="E12" s="294" t="s">
        <v>719</v>
      </c>
      <c r="F12" s="294"/>
    </row>
    <row r="13" spans="1:6" ht="13.7" customHeight="1" x14ac:dyDescent="0.2">
      <c r="A13" s="290">
        <v>54</v>
      </c>
      <c r="B13" s="291">
        <v>45721</v>
      </c>
      <c r="C13" s="292">
        <v>396</v>
      </c>
      <c r="D13" s="312" t="s">
        <v>727</v>
      </c>
      <c r="E13" s="294" t="s">
        <v>728</v>
      </c>
      <c r="F13" s="294"/>
    </row>
    <row r="14" spans="1:6" ht="13.7" customHeight="1" x14ac:dyDescent="0.2">
      <c r="A14" s="290">
        <v>57</v>
      </c>
      <c r="B14" s="291">
        <v>45763</v>
      </c>
      <c r="C14" s="292">
        <v>-1193.9000000000001</v>
      </c>
      <c r="D14" s="312" t="s">
        <v>729</v>
      </c>
      <c r="E14" s="294" t="s">
        <v>707</v>
      </c>
      <c r="F14" s="294"/>
    </row>
    <row r="15" spans="1:6" ht="16.350000000000001" customHeight="1" x14ac:dyDescent="0.2">
      <c r="A15" s="290"/>
      <c r="B15" s="291"/>
      <c r="C15" s="310">
        <f>SUM(C5:C14)</f>
        <v>106620.40000000001</v>
      </c>
      <c r="D15" s="297" t="s">
        <v>711</v>
      </c>
      <c r="E15" s="313">
        <f>SUM(C15)</f>
        <v>106620.40000000001</v>
      </c>
      <c r="F15" s="294"/>
    </row>
    <row r="16" spans="1:6" ht="13.7" customHeight="1" x14ac:dyDescent="0.2">
      <c r="A16" s="290"/>
      <c r="B16" s="291"/>
      <c r="C16" s="310"/>
      <c r="D16" s="314"/>
      <c r="E16" s="315"/>
      <c r="F16" s="294"/>
    </row>
    <row r="17" spans="1:6" ht="11.45" customHeight="1" x14ac:dyDescent="0.2">
      <c r="A17" s="290"/>
      <c r="B17" s="291"/>
      <c r="C17" s="292"/>
      <c r="D17" s="311"/>
      <c r="E17" s="294"/>
      <c r="F17" s="294"/>
    </row>
    <row r="18" spans="1:6" ht="13.7" customHeight="1" x14ac:dyDescent="0.2">
      <c r="A18" s="290"/>
      <c r="B18" s="291"/>
      <c r="C18" s="292"/>
      <c r="D18" s="285" t="s">
        <v>712</v>
      </c>
      <c r="E18" s="294"/>
      <c r="F18" s="294"/>
    </row>
    <row r="19" spans="1:6" ht="13.7" customHeight="1" x14ac:dyDescent="0.2">
      <c r="A19" s="290"/>
      <c r="B19" s="291"/>
      <c r="C19" s="292"/>
      <c r="D19" s="312"/>
      <c r="E19" s="294"/>
      <c r="F19" s="294"/>
    </row>
    <row r="20" spans="1:6" ht="13.7" customHeight="1" x14ac:dyDescent="0.2">
      <c r="A20" s="290"/>
      <c r="B20" s="291"/>
      <c r="C20" s="292"/>
      <c r="D20" s="312"/>
      <c r="E20" s="294"/>
      <c r="F20" s="294"/>
    </row>
    <row r="21" spans="1:6" ht="13.7" customHeight="1" x14ac:dyDescent="0.2">
      <c r="A21" s="290"/>
      <c r="B21" s="291"/>
      <c r="C21" s="292"/>
      <c r="D21" s="294"/>
      <c r="E21" s="294"/>
      <c r="F21" s="294"/>
    </row>
    <row r="22" spans="1:6" ht="13.7" customHeight="1" x14ac:dyDescent="0.2">
      <c r="A22" s="290"/>
      <c r="B22" s="291"/>
      <c r="C22" s="315"/>
      <c r="D22" s="316"/>
      <c r="E22" s="294"/>
      <c r="F22" s="294"/>
    </row>
    <row r="23" spans="1:6" ht="13.7" customHeight="1" x14ac:dyDescent="0.2">
      <c r="A23" s="290"/>
      <c r="B23" s="291"/>
      <c r="C23" s="317"/>
      <c r="D23" s="311"/>
      <c r="E23" s="294"/>
      <c r="F23" s="294"/>
    </row>
    <row r="24" spans="1:6" ht="13.7" customHeight="1" x14ac:dyDescent="0.2">
      <c r="A24" s="290"/>
      <c r="B24" s="291"/>
      <c r="C24" s="317"/>
      <c r="D24" s="311"/>
      <c r="E24" s="294"/>
      <c r="F24" s="294"/>
    </row>
    <row r="25" spans="1:6" ht="13.7" customHeight="1" x14ac:dyDescent="0.2">
      <c r="A25" s="290"/>
      <c r="B25" s="291"/>
      <c r="C25" s="317"/>
      <c r="D25" s="311"/>
      <c r="E25" s="294"/>
      <c r="F25" s="294"/>
    </row>
    <row r="26" spans="1:6" x14ac:dyDescent="0.2">
      <c r="A26" s="290"/>
      <c r="B26" s="291"/>
      <c r="C26" s="317"/>
      <c r="D26" s="311"/>
      <c r="E26" s="294"/>
      <c r="F26" s="294"/>
    </row>
    <row r="27" spans="1:6" hidden="1" x14ac:dyDescent="0.2">
      <c r="A27" s="290"/>
      <c r="B27" s="291"/>
      <c r="C27" s="317"/>
      <c r="D27" s="316"/>
      <c r="E27" s="294"/>
      <c r="F27" s="294"/>
    </row>
    <row r="28" spans="1:6" hidden="1" x14ac:dyDescent="0.2">
      <c r="A28" s="290"/>
      <c r="B28" s="291"/>
      <c r="C28" s="317"/>
      <c r="D28" s="311"/>
      <c r="E28" s="294"/>
      <c r="F28" s="294"/>
    </row>
    <row r="29" spans="1:6" hidden="1" x14ac:dyDescent="0.2">
      <c r="A29" s="290"/>
      <c r="B29" s="291"/>
      <c r="C29" s="317"/>
      <c r="D29" s="311"/>
      <c r="E29" s="294"/>
      <c r="F29" s="294"/>
    </row>
    <row r="30" spans="1:6" hidden="1" x14ac:dyDescent="0.2">
      <c r="A30" s="290"/>
      <c r="B30" s="291"/>
      <c r="C30" s="317"/>
      <c r="D30" s="311"/>
      <c r="E30" s="294"/>
      <c r="F30" s="294"/>
    </row>
    <row r="31" spans="1:6" hidden="1" x14ac:dyDescent="0.2">
      <c r="A31" s="290"/>
      <c r="B31" s="291"/>
      <c r="C31" s="317"/>
      <c r="D31" s="316"/>
      <c r="E31" s="294"/>
      <c r="F31" s="294"/>
    </row>
    <row r="32" spans="1:6" hidden="1" x14ac:dyDescent="0.2">
      <c r="A32" s="290"/>
      <c r="B32" s="291"/>
      <c r="C32" s="317"/>
      <c r="D32" s="311"/>
      <c r="E32" s="294"/>
      <c r="F32" s="294"/>
    </row>
    <row r="33" spans="1:6" hidden="1" x14ac:dyDescent="0.2">
      <c r="A33" s="290"/>
      <c r="B33" s="291"/>
      <c r="C33" s="317"/>
      <c r="D33" s="311"/>
      <c r="E33" s="294"/>
      <c r="F33" s="294"/>
    </row>
    <row r="34" spans="1:6" hidden="1" x14ac:dyDescent="0.2">
      <c r="A34" s="290"/>
      <c r="B34" s="291"/>
      <c r="C34" s="317"/>
      <c r="D34" s="311"/>
      <c r="E34" s="294"/>
      <c r="F34" s="294"/>
    </row>
    <row r="35" spans="1:6" hidden="1" x14ac:dyDescent="0.2">
      <c r="A35" s="290"/>
      <c r="B35" s="291"/>
      <c r="C35" s="317"/>
      <c r="D35" s="316"/>
      <c r="E35" s="294"/>
      <c r="F35" s="294"/>
    </row>
    <row r="36" spans="1:6" hidden="1" x14ac:dyDescent="0.2">
      <c r="A36" s="290"/>
      <c r="B36" s="291"/>
      <c r="C36" s="317"/>
      <c r="D36" s="318"/>
      <c r="E36" s="294"/>
      <c r="F36" s="294"/>
    </row>
    <row r="37" spans="1:6" hidden="1" x14ac:dyDescent="0.2">
      <c r="A37" s="290"/>
      <c r="B37" s="291"/>
      <c r="C37" s="317"/>
      <c r="D37" s="318"/>
      <c r="E37" s="294"/>
      <c r="F37" s="294"/>
    </row>
    <row r="38" spans="1:6" hidden="1" x14ac:dyDescent="0.2">
      <c r="A38" s="290"/>
      <c r="B38" s="291"/>
      <c r="C38" s="317"/>
      <c r="D38" s="318"/>
      <c r="E38" s="294"/>
      <c r="F38" s="294"/>
    </row>
    <row r="39" spans="1:6" hidden="1" x14ac:dyDescent="0.2">
      <c r="A39" s="290"/>
      <c r="B39" s="291"/>
      <c r="C39" s="317"/>
      <c r="D39" s="316"/>
      <c r="E39" s="294"/>
      <c r="F39" s="294"/>
    </row>
    <row r="40" spans="1:6" hidden="1" x14ac:dyDescent="0.2">
      <c r="A40" s="290"/>
      <c r="B40" s="291"/>
      <c r="C40" s="311"/>
      <c r="D40" s="294"/>
      <c r="E40" s="294"/>
      <c r="F40" s="311"/>
    </row>
    <row r="41" spans="1:6" hidden="1" x14ac:dyDescent="0.2">
      <c r="A41" s="290"/>
      <c r="B41" s="291"/>
      <c r="C41" s="311"/>
      <c r="D41" s="294"/>
      <c r="E41" s="294"/>
      <c r="F41" s="311"/>
    </row>
    <row r="42" spans="1:6" hidden="1" x14ac:dyDescent="0.2">
      <c r="A42" s="290"/>
      <c r="B42" s="291"/>
      <c r="C42" s="311"/>
      <c r="D42" s="294"/>
      <c r="E42" s="294"/>
      <c r="F42" s="311"/>
    </row>
    <row r="43" spans="1:6" hidden="1" x14ac:dyDescent="0.2">
      <c r="A43" s="290"/>
      <c r="B43" s="291"/>
      <c r="C43" s="313"/>
      <c r="D43" s="294"/>
      <c r="E43" s="294"/>
      <c r="F43" s="311"/>
    </row>
    <row r="44" spans="1:6" hidden="1" x14ac:dyDescent="0.2">
      <c r="A44" s="290"/>
      <c r="B44" s="291"/>
      <c r="C44" s="317"/>
      <c r="D44" s="319"/>
      <c r="E44" s="294"/>
      <c r="F44" s="311"/>
    </row>
    <row r="45" spans="1:6" s="309" customFormat="1" hidden="1" x14ac:dyDescent="0.2">
      <c r="A45" s="320"/>
      <c r="B45" s="321"/>
      <c r="C45" s="315"/>
      <c r="D45" s="315"/>
      <c r="E45" s="313"/>
      <c r="F45" s="322"/>
    </row>
    <row r="46" spans="1:6" hidden="1" x14ac:dyDescent="0.2">
      <c r="A46" s="290"/>
      <c r="B46" s="291"/>
      <c r="C46" s="317"/>
      <c r="D46" s="294"/>
      <c r="E46" s="294"/>
      <c r="F46" s="311"/>
    </row>
    <row r="47" spans="1:6" hidden="1" x14ac:dyDescent="0.2">
      <c r="A47" s="290"/>
      <c r="B47" s="290"/>
      <c r="C47" s="317"/>
      <c r="D47" s="311"/>
      <c r="E47" s="294"/>
      <c r="F47" s="294"/>
    </row>
    <row r="48" spans="1:6" s="309" customFormat="1" hidden="1" x14ac:dyDescent="0.2">
      <c r="A48" s="320"/>
      <c r="B48" s="320"/>
      <c r="C48" s="315"/>
      <c r="D48" s="314"/>
      <c r="E48" s="315"/>
      <c r="F48" s="297"/>
    </row>
    <row r="49" spans="1:6" hidden="1" x14ac:dyDescent="0.2">
      <c r="A49" s="290"/>
      <c r="B49" s="291"/>
      <c r="C49" s="317"/>
      <c r="D49" s="311"/>
      <c r="E49" s="294"/>
      <c r="F49" s="294"/>
    </row>
    <row r="50" spans="1:6" hidden="1" x14ac:dyDescent="0.2">
      <c r="A50" s="290"/>
      <c r="B50" s="291"/>
      <c r="C50" s="317"/>
      <c r="D50" s="311"/>
      <c r="E50" s="294"/>
      <c r="F50" s="294"/>
    </row>
    <row r="51" spans="1:6" hidden="1" x14ac:dyDescent="0.2">
      <c r="A51" s="290"/>
      <c r="B51" s="291"/>
      <c r="C51" s="317"/>
      <c r="D51" s="311"/>
      <c r="E51" s="294"/>
      <c r="F51" s="294"/>
    </row>
    <row r="52" spans="1:6" hidden="1" x14ac:dyDescent="0.2">
      <c r="A52" s="290"/>
      <c r="B52" s="291"/>
      <c r="C52" s="317"/>
      <c r="D52" s="311"/>
      <c r="E52" s="294"/>
      <c r="F52" s="294"/>
    </row>
    <row r="53" spans="1:6" s="309" customFormat="1" hidden="1" x14ac:dyDescent="0.2">
      <c r="A53" s="320"/>
      <c r="B53" s="321"/>
      <c r="C53" s="315"/>
      <c r="D53" s="314"/>
      <c r="E53" s="315"/>
      <c r="F53" s="297"/>
    </row>
    <row r="54" spans="1:6" hidden="1" x14ac:dyDescent="0.2">
      <c r="A54" s="290"/>
      <c r="B54" s="291"/>
      <c r="C54" s="317"/>
      <c r="D54" s="311"/>
      <c r="E54" s="318"/>
      <c r="F54" s="294"/>
    </row>
    <row r="55" spans="1:6" hidden="1" x14ac:dyDescent="0.2">
      <c r="A55" s="290"/>
      <c r="B55" s="291"/>
      <c r="C55" s="317"/>
      <c r="D55" s="311"/>
      <c r="E55" s="318"/>
      <c r="F55" s="294"/>
    </row>
    <row r="56" spans="1:6" hidden="1" x14ac:dyDescent="0.2">
      <c r="A56" s="290"/>
      <c r="B56" s="291"/>
      <c r="C56" s="315"/>
      <c r="D56" s="311"/>
      <c r="E56" s="318"/>
      <c r="F56" s="294"/>
    </row>
    <row r="57" spans="1:6" s="309" customFormat="1" hidden="1" x14ac:dyDescent="0.2">
      <c r="A57" s="320"/>
      <c r="B57" s="320"/>
      <c r="C57" s="315"/>
      <c r="D57" s="314"/>
      <c r="E57" s="315"/>
      <c r="F57" s="297"/>
    </row>
    <row r="58" spans="1:6" hidden="1" x14ac:dyDescent="0.2">
      <c r="A58" s="290"/>
      <c r="B58" s="291"/>
      <c r="C58" s="317"/>
      <c r="D58" s="311"/>
      <c r="E58" s="318"/>
      <c r="F58" s="294"/>
    </row>
    <row r="59" spans="1:6" hidden="1" x14ac:dyDescent="0.2">
      <c r="A59" s="290"/>
      <c r="B59" s="291"/>
      <c r="C59" s="317"/>
      <c r="D59" s="311"/>
      <c r="E59" s="318"/>
      <c r="F59" s="294"/>
    </row>
    <row r="60" spans="1:6" s="309" customFormat="1" hidden="1" x14ac:dyDescent="0.2">
      <c r="A60" s="320"/>
      <c r="B60" s="321"/>
      <c r="C60" s="315"/>
      <c r="D60" s="314"/>
      <c r="E60" s="315"/>
      <c r="F60" s="297"/>
    </row>
    <row r="61" spans="1:6" hidden="1" x14ac:dyDescent="0.2">
      <c r="A61" s="290"/>
      <c r="B61" s="291"/>
      <c r="C61" s="317"/>
      <c r="D61" s="294"/>
      <c r="E61" s="318"/>
      <c r="F61" s="294"/>
    </row>
    <row r="62" spans="1:6" s="323" customFormat="1" hidden="1" x14ac:dyDescent="0.2">
      <c r="A62" s="294"/>
      <c r="B62" s="294"/>
      <c r="C62" s="317"/>
      <c r="D62" s="294"/>
      <c r="E62" s="318"/>
      <c r="F62" s="294"/>
    </row>
    <row r="63" spans="1:6" s="309" customFormat="1" hidden="1" x14ac:dyDescent="0.2">
      <c r="A63" s="320"/>
      <c r="B63" s="321"/>
      <c r="C63" s="315"/>
      <c r="D63" s="314"/>
      <c r="E63" s="315"/>
      <c r="F63" s="297"/>
    </row>
    <row r="64" spans="1:6" hidden="1" x14ac:dyDescent="0.2">
      <c r="A64" s="290"/>
      <c r="B64" s="291"/>
      <c r="C64" s="317"/>
      <c r="D64" s="311"/>
      <c r="E64" s="318"/>
      <c r="F64" s="294"/>
    </row>
    <row r="65" spans="1:6" hidden="1" x14ac:dyDescent="0.2">
      <c r="A65" s="290"/>
      <c r="B65" s="291"/>
      <c r="C65" s="317"/>
      <c r="D65" s="311"/>
      <c r="E65" s="318"/>
      <c r="F65" s="294"/>
    </row>
    <row r="66" spans="1:6" s="309" customFormat="1" hidden="1" x14ac:dyDescent="0.2">
      <c r="A66" s="320"/>
      <c r="B66" s="321"/>
      <c r="C66" s="315"/>
      <c r="D66" s="314"/>
      <c r="E66" s="315"/>
      <c r="F66" s="297"/>
    </row>
    <row r="67" spans="1:6" hidden="1" x14ac:dyDescent="0.2">
      <c r="A67" s="290"/>
      <c r="B67" s="291"/>
      <c r="C67" s="317"/>
      <c r="D67" s="311"/>
      <c r="E67" s="318"/>
      <c r="F67" s="294"/>
    </row>
    <row r="68" spans="1:6" hidden="1" x14ac:dyDescent="0.2">
      <c r="A68" s="290"/>
      <c r="B68" s="291"/>
      <c r="C68" s="317"/>
      <c r="D68" s="311"/>
      <c r="E68" s="318"/>
      <c r="F68" s="294"/>
    </row>
    <row r="69" spans="1:6" hidden="1" x14ac:dyDescent="0.2">
      <c r="A69" s="290"/>
      <c r="B69" s="291"/>
      <c r="C69" s="317"/>
      <c r="D69" s="311"/>
      <c r="E69" s="318"/>
      <c r="F69" s="294"/>
    </row>
    <row r="70" spans="1:6" hidden="1" x14ac:dyDescent="0.2">
      <c r="A70" s="290"/>
      <c r="B70" s="291"/>
      <c r="C70" s="317"/>
      <c r="D70" s="294"/>
      <c r="E70" s="318"/>
      <c r="F70" s="294"/>
    </row>
    <row r="71" spans="1:6" hidden="1" x14ac:dyDescent="0.2">
      <c r="A71" s="290"/>
      <c r="B71" s="291"/>
      <c r="C71" s="317"/>
      <c r="D71" s="294"/>
      <c r="E71" s="318"/>
      <c r="F71" s="294"/>
    </row>
    <row r="72" spans="1:6" hidden="1" x14ac:dyDescent="0.2">
      <c r="A72" s="290"/>
      <c r="B72" s="291"/>
      <c r="C72" s="317"/>
      <c r="D72" s="294"/>
      <c r="E72" s="318"/>
      <c r="F72" s="294"/>
    </row>
    <row r="73" spans="1:6" s="309" customFormat="1" hidden="1" x14ac:dyDescent="0.2">
      <c r="A73" s="320"/>
      <c r="B73" s="321"/>
      <c r="C73" s="315"/>
      <c r="D73" s="322"/>
      <c r="E73" s="315"/>
      <c r="F73" s="297"/>
    </row>
    <row r="74" spans="1:6" hidden="1" x14ac:dyDescent="0.2">
      <c r="A74" s="290"/>
      <c r="B74" s="291"/>
      <c r="C74" s="317"/>
      <c r="D74" s="294"/>
      <c r="E74" s="318"/>
      <c r="F74" s="294"/>
    </row>
    <row r="75" spans="1:6" hidden="1" x14ac:dyDescent="0.2">
      <c r="A75" s="290"/>
      <c r="B75" s="291"/>
      <c r="C75" s="317"/>
      <c r="D75" s="294"/>
      <c r="E75" s="318"/>
      <c r="F75" s="294"/>
    </row>
    <row r="76" spans="1:6" hidden="1" x14ac:dyDescent="0.2">
      <c r="A76" s="290"/>
      <c r="B76" s="291"/>
      <c r="C76" s="317"/>
      <c r="D76" s="294"/>
      <c r="E76" s="318"/>
      <c r="F76" s="294"/>
    </row>
    <row r="77" spans="1:6" hidden="1" x14ac:dyDescent="0.2">
      <c r="A77" s="290"/>
      <c r="B77" s="291"/>
      <c r="C77" s="317"/>
      <c r="D77" s="294"/>
      <c r="E77" s="318"/>
      <c r="F77" s="294"/>
    </row>
    <row r="78" spans="1:6" hidden="1" x14ac:dyDescent="0.2">
      <c r="A78" s="290"/>
      <c r="B78" s="291"/>
      <c r="C78" s="317"/>
      <c r="D78" s="311"/>
      <c r="E78" s="318"/>
      <c r="F78" s="294"/>
    </row>
    <row r="79" spans="1:6" hidden="1" x14ac:dyDescent="0.2">
      <c r="A79" s="290"/>
      <c r="B79" s="291"/>
      <c r="C79" s="317"/>
      <c r="D79" s="311"/>
      <c r="E79" s="318"/>
      <c r="F79" s="294"/>
    </row>
    <row r="80" spans="1:6" s="309" customFormat="1" hidden="1" x14ac:dyDescent="0.2">
      <c r="A80" s="320"/>
      <c r="B80" s="321"/>
      <c r="C80" s="315"/>
      <c r="D80" s="322"/>
      <c r="E80" s="315"/>
      <c r="F80" s="297"/>
    </row>
    <row r="81" spans="1:6" hidden="1" x14ac:dyDescent="0.2">
      <c r="A81" s="290"/>
      <c r="B81" s="291"/>
      <c r="C81" s="317"/>
      <c r="D81" s="311"/>
      <c r="E81" s="318"/>
      <c r="F81" s="294"/>
    </row>
    <row r="82" spans="1:6" hidden="1" x14ac:dyDescent="0.2">
      <c r="A82" s="290"/>
      <c r="B82" s="291"/>
      <c r="C82" s="317"/>
      <c r="D82" s="311"/>
      <c r="E82" s="294"/>
      <c r="F82" s="294"/>
    </row>
    <row r="83" spans="1:6" hidden="1" x14ac:dyDescent="0.2">
      <c r="A83" s="290"/>
      <c r="B83" s="291"/>
      <c r="C83" s="317"/>
      <c r="D83" s="311"/>
      <c r="E83" s="294"/>
      <c r="F83" s="294"/>
    </row>
    <row r="84" spans="1:6" hidden="1" x14ac:dyDescent="0.2">
      <c r="A84" s="290"/>
      <c r="B84" s="291"/>
      <c r="C84" s="317"/>
      <c r="D84" s="311"/>
      <c r="E84" s="294"/>
      <c r="F84" s="294"/>
    </row>
    <row r="85" spans="1:6" hidden="1" x14ac:dyDescent="0.2">
      <c r="A85" s="290"/>
      <c r="B85" s="291"/>
      <c r="C85" s="317"/>
      <c r="D85" s="311"/>
      <c r="E85" s="294"/>
      <c r="F85" s="294"/>
    </row>
    <row r="86" spans="1:6" hidden="1" x14ac:dyDescent="0.2">
      <c r="A86" s="290"/>
      <c r="B86" s="291"/>
      <c r="C86" s="317"/>
      <c r="D86" s="311"/>
      <c r="E86" s="294"/>
      <c r="F86" s="294"/>
    </row>
    <row r="87" spans="1:6" hidden="1" x14ac:dyDescent="0.2">
      <c r="A87" s="290"/>
      <c r="B87" s="291"/>
      <c r="C87" s="317"/>
      <c r="D87" s="311"/>
      <c r="E87" s="294"/>
      <c r="F87" s="294"/>
    </row>
    <row r="88" spans="1:6" hidden="1" x14ac:dyDescent="0.2">
      <c r="A88" s="290"/>
      <c r="B88" s="291"/>
      <c r="C88" s="317"/>
      <c r="D88" s="311"/>
      <c r="E88" s="294"/>
      <c r="F88" s="294"/>
    </row>
    <row r="89" spans="1:6" hidden="1" x14ac:dyDescent="0.2">
      <c r="A89" s="290"/>
      <c r="B89" s="291"/>
      <c r="C89" s="317"/>
      <c r="D89" s="311"/>
      <c r="E89" s="294"/>
      <c r="F89" s="294"/>
    </row>
    <row r="90" spans="1:6" hidden="1" x14ac:dyDescent="0.2">
      <c r="A90" s="290"/>
      <c r="B90" s="291"/>
      <c r="C90" s="317"/>
      <c r="D90" s="311"/>
      <c r="E90" s="294"/>
      <c r="F90" s="294"/>
    </row>
    <row r="91" spans="1:6" hidden="1" x14ac:dyDescent="0.2">
      <c r="A91" s="290"/>
      <c r="B91" s="291"/>
      <c r="C91" s="317"/>
      <c r="D91" s="311"/>
      <c r="E91" s="294"/>
      <c r="F91" s="294"/>
    </row>
    <row r="92" spans="1:6" hidden="1" x14ac:dyDescent="0.2">
      <c r="A92" s="290"/>
      <c r="B92" s="291"/>
      <c r="C92" s="317"/>
      <c r="D92" s="311"/>
      <c r="E92" s="294"/>
      <c r="F92" s="294"/>
    </row>
    <row r="93" spans="1:6" hidden="1" x14ac:dyDescent="0.2">
      <c r="A93" s="290"/>
      <c r="B93" s="291"/>
      <c r="C93" s="317"/>
      <c r="D93" s="311"/>
      <c r="E93" s="294"/>
      <c r="F93" s="294"/>
    </row>
    <row r="94" spans="1:6" hidden="1" x14ac:dyDescent="0.2">
      <c r="A94" s="290"/>
      <c r="B94" s="291"/>
      <c r="C94" s="317"/>
      <c r="D94" s="311"/>
      <c r="E94" s="294"/>
      <c r="F94" s="294"/>
    </row>
    <row r="95" spans="1:6" hidden="1" x14ac:dyDescent="0.2">
      <c r="A95" s="290"/>
      <c r="B95" s="291"/>
      <c r="C95" s="317"/>
      <c r="D95" s="311"/>
      <c r="E95" s="294"/>
      <c r="F95" s="294"/>
    </row>
    <row r="96" spans="1:6" hidden="1" x14ac:dyDescent="0.2">
      <c r="A96" s="290"/>
      <c r="B96" s="291"/>
      <c r="C96" s="317"/>
      <c r="D96" s="311"/>
      <c r="E96" s="294"/>
      <c r="F96" s="294"/>
    </row>
    <row r="97" spans="1:6" hidden="1" x14ac:dyDescent="0.2">
      <c r="A97" s="290"/>
      <c r="B97" s="291"/>
      <c r="C97" s="317"/>
      <c r="D97" s="311"/>
      <c r="E97" s="294"/>
      <c r="F97" s="294"/>
    </row>
    <row r="98" spans="1:6" hidden="1" x14ac:dyDescent="0.2">
      <c r="A98" s="290"/>
      <c r="B98" s="291"/>
      <c r="C98" s="317"/>
      <c r="D98" s="311"/>
      <c r="E98" s="294"/>
      <c r="F98" s="294"/>
    </row>
    <row r="99" spans="1:6" hidden="1" x14ac:dyDescent="0.2">
      <c r="A99" s="290"/>
      <c r="B99" s="291"/>
      <c r="C99" s="317"/>
      <c r="D99" s="311"/>
      <c r="E99" s="294"/>
      <c r="F99" s="294"/>
    </row>
    <row r="100" spans="1:6" hidden="1" x14ac:dyDescent="0.2">
      <c r="A100" s="290"/>
      <c r="B100" s="291"/>
      <c r="C100" s="317"/>
      <c r="D100" s="311"/>
      <c r="E100" s="294"/>
      <c r="F100" s="294"/>
    </row>
    <row r="101" spans="1:6" hidden="1" x14ac:dyDescent="0.2">
      <c r="A101" s="290"/>
      <c r="B101" s="291"/>
      <c r="C101" s="317"/>
      <c r="D101" s="311"/>
      <c r="E101" s="294"/>
      <c r="F101" s="294"/>
    </row>
    <row r="102" spans="1:6" hidden="1" x14ac:dyDescent="0.2">
      <c r="A102" s="290"/>
      <c r="B102" s="291"/>
      <c r="C102" s="317"/>
      <c r="D102" s="311"/>
      <c r="E102" s="294"/>
      <c r="F102" s="294"/>
    </row>
    <row r="103" spans="1:6" hidden="1" x14ac:dyDescent="0.2">
      <c r="A103" s="290"/>
      <c r="B103" s="291"/>
      <c r="C103" s="317"/>
      <c r="D103" s="311"/>
      <c r="E103" s="294"/>
      <c r="F103" s="294"/>
    </row>
    <row r="104" spans="1:6" hidden="1" x14ac:dyDescent="0.2">
      <c r="A104" s="290"/>
      <c r="B104" s="291"/>
      <c r="C104" s="317"/>
      <c r="D104" s="311"/>
      <c r="E104" s="294"/>
      <c r="F104" s="294"/>
    </row>
    <row r="105" spans="1:6" hidden="1" x14ac:dyDescent="0.2">
      <c r="A105" s="290"/>
      <c r="B105" s="291"/>
      <c r="C105" s="317"/>
      <c r="D105" s="311"/>
      <c r="E105" s="294"/>
      <c r="F105" s="294"/>
    </row>
    <row r="106" spans="1:6" hidden="1" x14ac:dyDescent="0.2">
      <c r="A106" s="290"/>
      <c r="B106" s="291"/>
      <c r="C106" s="317"/>
      <c r="D106" s="311"/>
      <c r="E106" s="294"/>
      <c r="F106" s="294"/>
    </row>
    <row r="107" spans="1:6" hidden="1" x14ac:dyDescent="0.2">
      <c r="A107" s="290"/>
      <c r="B107" s="291"/>
      <c r="C107" s="317"/>
      <c r="D107" s="311"/>
      <c r="E107" s="294"/>
      <c r="F107" s="294"/>
    </row>
    <row r="108" spans="1:6" hidden="1" x14ac:dyDescent="0.2">
      <c r="A108" s="290"/>
      <c r="B108" s="291"/>
      <c r="C108" s="317"/>
      <c r="D108" s="311"/>
      <c r="E108" s="294"/>
      <c r="F108" s="294"/>
    </row>
    <row r="109" spans="1:6" hidden="1" x14ac:dyDescent="0.2">
      <c r="A109" s="290"/>
      <c r="B109" s="291"/>
      <c r="C109" s="317"/>
      <c r="D109" s="311"/>
      <c r="E109" s="294"/>
      <c r="F109" s="294"/>
    </row>
    <row r="110" spans="1:6" hidden="1" x14ac:dyDescent="0.2">
      <c r="A110" s="290"/>
      <c r="B110" s="291"/>
      <c r="C110" s="317"/>
      <c r="D110" s="311"/>
      <c r="E110" s="294"/>
      <c r="F110" s="294"/>
    </row>
    <row r="111" spans="1:6" hidden="1" x14ac:dyDescent="0.2">
      <c r="A111" s="290"/>
      <c r="B111" s="291"/>
      <c r="C111" s="317"/>
      <c r="D111" s="311"/>
      <c r="E111" s="294"/>
      <c r="F111" s="294"/>
    </row>
    <row r="112" spans="1:6" hidden="1" x14ac:dyDescent="0.2">
      <c r="A112" s="290"/>
      <c r="B112" s="291"/>
      <c r="C112" s="317"/>
      <c r="D112" s="311"/>
      <c r="E112" s="318"/>
      <c r="F112" s="294"/>
    </row>
    <row r="113" spans="1:6" hidden="1" x14ac:dyDescent="0.2">
      <c r="A113" s="290"/>
      <c r="B113" s="291"/>
      <c r="C113" s="315"/>
      <c r="D113" s="314"/>
      <c r="E113" s="315"/>
      <c r="F113" s="294"/>
    </row>
    <row r="114" spans="1:6" hidden="1" x14ac:dyDescent="0.2">
      <c r="A114" s="290"/>
      <c r="B114" s="291"/>
      <c r="C114" s="317"/>
      <c r="D114" s="311"/>
      <c r="E114" s="294"/>
      <c r="F114" s="294"/>
    </row>
    <row r="115" spans="1:6" hidden="1" x14ac:dyDescent="0.2">
      <c r="A115" s="290"/>
      <c r="B115" s="291"/>
      <c r="C115" s="317"/>
      <c r="D115" s="311"/>
      <c r="E115" s="294"/>
      <c r="F115" s="294"/>
    </row>
    <row r="116" spans="1:6" hidden="1" x14ac:dyDescent="0.2">
      <c r="A116" s="290"/>
      <c r="B116" s="291"/>
      <c r="C116" s="317"/>
      <c r="D116" s="311"/>
      <c r="E116" s="294"/>
      <c r="F116" s="294"/>
    </row>
    <row r="117" spans="1:6" hidden="1" x14ac:dyDescent="0.2">
      <c r="A117" s="290"/>
      <c r="B117" s="291"/>
      <c r="C117" s="317"/>
      <c r="D117" s="311"/>
      <c r="E117" s="294"/>
      <c r="F117" s="294"/>
    </row>
    <row r="118" spans="1:6" s="309" customFormat="1" hidden="1" x14ac:dyDescent="0.2">
      <c r="A118" s="320"/>
      <c r="B118" s="321"/>
      <c r="C118" s="315"/>
      <c r="D118" s="314"/>
      <c r="E118" s="315"/>
      <c r="F118" s="297"/>
    </row>
    <row r="119" spans="1:6" hidden="1" x14ac:dyDescent="0.2">
      <c r="A119" s="290"/>
      <c r="B119" s="291"/>
      <c r="C119" s="317"/>
      <c r="D119" s="311"/>
      <c r="E119" s="294"/>
      <c r="F119" s="294"/>
    </row>
    <row r="120" spans="1:6" s="309" customFormat="1" hidden="1" x14ac:dyDescent="0.2">
      <c r="A120" s="320"/>
      <c r="B120" s="321"/>
      <c r="C120" s="315"/>
      <c r="D120" s="314"/>
      <c r="E120" s="315"/>
      <c r="F120" s="297"/>
    </row>
    <row r="121" spans="1:6" hidden="1" x14ac:dyDescent="0.2">
      <c r="A121" s="290"/>
      <c r="B121" s="291"/>
      <c r="C121" s="317"/>
      <c r="D121" s="311"/>
      <c r="E121" s="294"/>
      <c r="F121" s="294"/>
    </row>
    <row r="122" spans="1:6" hidden="1" x14ac:dyDescent="0.2">
      <c r="A122" s="290"/>
      <c r="B122" s="291"/>
      <c r="C122" s="317"/>
      <c r="D122" s="311"/>
      <c r="E122" s="294"/>
      <c r="F122" s="294"/>
    </row>
    <row r="123" spans="1:6" hidden="1" x14ac:dyDescent="0.2">
      <c r="A123" s="290"/>
      <c r="B123" s="291"/>
      <c r="C123" s="317"/>
      <c r="D123" s="311"/>
      <c r="E123" s="294"/>
      <c r="F123" s="294"/>
    </row>
    <row r="124" spans="1:6" hidden="1" x14ac:dyDescent="0.2">
      <c r="A124" s="290"/>
      <c r="B124" s="291"/>
      <c r="C124" s="317"/>
      <c r="D124" s="311"/>
      <c r="E124" s="294"/>
      <c r="F124" s="294"/>
    </row>
    <row r="125" spans="1:6" hidden="1" x14ac:dyDescent="0.2">
      <c r="A125" s="290"/>
      <c r="B125" s="291"/>
      <c r="C125" s="317"/>
      <c r="D125" s="311"/>
      <c r="E125" s="294"/>
      <c r="F125" s="294"/>
    </row>
    <row r="126" spans="1:6" hidden="1" x14ac:dyDescent="0.2">
      <c r="A126" s="290"/>
      <c r="B126" s="291"/>
      <c r="C126" s="317"/>
      <c r="D126" s="311"/>
      <c r="E126" s="294"/>
      <c r="F126" s="294"/>
    </row>
    <row r="127" spans="1:6" s="309" customFormat="1" hidden="1" x14ac:dyDescent="0.2">
      <c r="A127" s="320"/>
      <c r="B127" s="321"/>
      <c r="C127" s="315"/>
      <c r="D127" s="314"/>
      <c r="E127" s="315"/>
      <c r="F127" s="297"/>
    </row>
    <row r="128" spans="1:6" hidden="1" x14ac:dyDescent="0.2">
      <c r="A128" s="290"/>
      <c r="B128" s="291"/>
      <c r="C128" s="317"/>
      <c r="D128" s="294"/>
      <c r="E128" s="318"/>
      <c r="F128" s="294"/>
    </row>
    <row r="129" spans="1:6" s="309" customFormat="1" hidden="1" x14ac:dyDescent="0.2">
      <c r="A129" s="290"/>
      <c r="B129" s="291"/>
      <c r="C129" s="315"/>
      <c r="D129" s="294"/>
      <c r="E129" s="318"/>
      <c r="F129" s="297"/>
    </row>
    <row r="130" spans="1:6" s="309" customFormat="1" hidden="1" x14ac:dyDescent="0.2">
      <c r="A130" s="320"/>
      <c r="B130" s="321"/>
      <c r="C130" s="315"/>
      <c r="D130" s="314"/>
      <c r="E130" s="315"/>
      <c r="F130" s="297"/>
    </row>
    <row r="131" spans="1:6" s="324" customFormat="1" hidden="1" x14ac:dyDescent="0.2">
      <c r="A131" s="297"/>
      <c r="B131" s="297"/>
      <c r="C131" s="315"/>
      <c r="D131" s="314"/>
      <c r="E131" s="315"/>
      <c r="F131" s="297"/>
    </row>
    <row r="132" spans="1:6" s="323" customFormat="1" hidden="1" x14ac:dyDescent="0.2">
      <c r="A132" s="325"/>
      <c r="B132" s="326"/>
      <c r="C132" s="317"/>
      <c r="D132" s="294"/>
      <c r="E132" s="318"/>
      <c r="F132" s="294"/>
    </row>
    <row r="133" spans="1:6" s="323" customFormat="1" hidden="1" x14ac:dyDescent="0.2">
      <c r="A133" s="294"/>
      <c r="B133" s="294"/>
      <c r="C133" s="317"/>
      <c r="D133" s="294"/>
      <c r="E133" s="318"/>
      <c r="F133" s="294"/>
    </row>
    <row r="134" spans="1:6" s="324" customFormat="1" hidden="1" x14ac:dyDescent="0.2">
      <c r="A134" s="297"/>
      <c r="B134" s="297"/>
      <c r="C134" s="315"/>
      <c r="D134" s="314"/>
      <c r="E134" s="315"/>
      <c r="F134" s="297"/>
    </row>
    <row r="135" spans="1:6" s="323" customFormat="1" hidden="1" x14ac:dyDescent="0.2">
      <c r="A135" s="290"/>
      <c r="B135" s="326"/>
      <c r="C135" s="317"/>
      <c r="D135" s="294"/>
      <c r="E135" s="318"/>
      <c r="F135" s="294"/>
    </row>
    <row r="136" spans="1:6" s="323" customFormat="1" ht="13.7" hidden="1" customHeight="1" x14ac:dyDescent="0.2">
      <c r="A136" s="294"/>
      <c r="B136" s="294"/>
      <c r="C136" s="317"/>
      <c r="D136" s="294"/>
      <c r="E136" s="318"/>
      <c r="F136" s="294"/>
    </row>
    <row r="137" spans="1:6" s="324" customFormat="1" ht="13.7" hidden="1" customHeight="1" x14ac:dyDescent="0.2">
      <c r="A137" s="297"/>
      <c r="B137" s="297"/>
      <c r="C137" s="315"/>
      <c r="D137" s="314"/>
      <c r="E137" s="315"/>
      <c r="F137" s="297"/>
    </row>
    <row r="138" spans="1:6" s="323" customFormat="1" ht="13.7" hidden="1" customHeight="1" x14ac:dyDescent="0.2">
      <c r="A138" s="294"/>
      <c r="B138" s="326"/>
      <c r="C138" s="317"/>
      <c r="D138" s="294"/>
      <c r="E138" s="318"/>
      <c r="F138" s="294"/>
    </row>
    <row r="139" spans="1:6" s="323" customFormat="1" ht="13.7" hidden="1" customHeight="1" x14ac:dyDescent="0.2">
      <c r="A139" s="294"/>
      <c r="B139" s="294"/>
      <c r="C139" s="317"/>
      <c r="D139" s="294"/>
      <c r="E139" s="318"/>
      <c r="F139" s="294"/>
    </row>
    <row r="140" spans="1:6" s="323" customFormat="1" ht="13.7" hidden="1" customHeight="1" x14ac:dyDescent="0.2">
      <c r="A140" s="294"/>
      <c r="B140" s="294"/>
      <c r="C140" s="317"/>
      <c r="D140" s="294"/>
      <c r="E140" s="318"/>
      <c r="F140" s="294"/>
    </row>
    <row r="141" spans="1:6" s="324" customFormat="1" hidden="1" x14ac:dyDescent="0.2">
      <c r="A141" s="297"/>
      <c r="B141" s="297"/>
      <c r="C141" s="315"/>
      <c r="D141" s="314"/>
      <c r="E141" s="315"/>
      <c r="F141" s="297"/>
    </row>
    <row r="142" spans="1:6" ht="13.7" hidden="1" customHeight="1" x14ac:dyDescent="0.2">
      <c r="A142" s="327"/>
      <c r="B142" s="327"/>
      <c r="C142" s="328"/>
      <c r="D142" s="329"/>
      <c r="E142" s="328"/>
      <c r="F142" s="330"/>
    </row>
    <row r="143" spans="1:6" hidden="1" x14ac:dyDescent="0.2">
      <c r="A143" s="347" t="s">
        <v>730</v>
      </c>
      <c r="B143" s="347"/>
      <c r="C143" s="347"/>
      <c r="D143" s="347"/>
      <c r="E143" s="347"/>
      <c r="F143" s="347"/>
    </row>
    <row r="144" spans="1:6" hidden="1" x14ac:dyDescent="0.2">
      <c r="A144" s="347"/>
      <c r="B144" s="347"/>
      <c r="C144" s="347"/>
      <c r="D144" s="347"/>
      <c r="E144" s="347"/>
      <c r="F144" s="347"/>
    </row>
    <row r="145" spans="1:7" hidden="1" x14ac:dyDescent="0.2">
      <c r="A145" s="347"/>
      <c r="B145" s="347"/>
      <c r="C145" s="347"/>
      <c r="D145" s="347"/>
      <c r="E145" s="347"/>
      <c r="F145" s="347"/>
      <c r="G145" s="349"/>
    </row>
    <row r="146" spans="1:7" hidden="1" x14ac:dyDescent="0.2">
      <c r="A146" s="323"/>
      <c r="B146" s="323"/>
      <c r="C146" s="323"/>
      <c r="D146" s="331"/>
      <c r="E146" s="323"/>
      <c r="F146" s="323"/>
    </row>
    <row r="147" spans="1:7" hidden="1" x14ac:dyDescent="0.2">
      <c r="A147" s="347"/>
      <c r="B147" s="347"/>
      <c r="C147" s="347"/>
      <c r="D147" s="347"/>
      <c r="E147" s="347"/>
      <c r="F147" s="347"/>
    </row>
    <row r="148" spans="1:7" hidden="1" x14ac:dyDescent="0.2">
      <c r="A148" s="347"/>
      <c r="B148" s="347"/>
      <c r="C148" s="347"/>
      <c r="D148" s="347"/>
      <c r="E148" s="347"/>
      <c r="F148" s="347"/>
    </row>
    <row r="149" spans="1:7" x14ac:dyDescent="0.2">
      <c r="A149" s="347"/>
      <c r="B149" s="347"/>
      <c r="C149" s="347"/>
      <c r="D149" s="347"/>
      <c r="E149" s="347"/>
      <c r="F149" s="347"/>
    </row>
    <row r="150" spans="1:7" x14ac:dyDescent="0.2">
      <c r="A150" s="347"/>
      <c r="B150" s="347"/>
      <c r="C150" s="347"/>
      <c r="D150" s="347"/>
      <c r="E150" s="347"/>
      <c r="F150" s="347"/>
    </row>
    <row r="151" spans="1:7" x14ac:dyDescent="0.2">
      <c r="A151" s="347"/>
      <c r="B151" s="347"/>
      <c r="C151" s="347"/>
      <c r="D151" s="347"/>
      <c r="E151" s="347"/>
      <c r="F151" s="347"/>
    </row>
    <row r="152" spans="1:7" x14ac:dyDescent="0.2">
      <c r="A152" s="347"/>
      <c r="B152" s="347"/>
      <c r="C152" s="347"/>
      <c r="D152" s="347"/>
      <c r="E152" s="347"/>
      <c r="F152" s="347"/>
    </row>
    <row r="153" spans="1:7" x14ac:dyDescent="0.2">
      <c r="A153" s="347"/>
      <c r="B153" s="347"/>
      <c r="C153" s="347"/>
      <c r="D153" s="347"/>
      <c r="E153" s="347"/>
      <c r="F153" s="347"/>
    </row>
    <row r="154" spans="1:7" x14ac:dyDescent="0.2">
      <c r="A154" s="347"/>
      <c r="B154" s="347"/>
      <c r="C154" s="347"/>
      <c r="D154" s="347"/>
      <c r="E154" s="347"/>
      <c r="F154" s="347"/>
    </row>
    <row r="155" spans="1:7" x14ac:dyDescent="0.2">
      <c r="A155" s="347"/>
      <c r="B155" s="347"/>
      <c r="C155" s="347"/>
      <c r="D155" s="347"/>
      <c r="E155" s="347"/>
      <c r="F155" s="347"/>
    </row>
    <row r="156" spans="1:7" x14ac:dyDescent="0.2">
      <c r="A156" s="347"/>
      <c r="B156" s="347"/>
      <c r="C156" s="347"/>
      <c r="D156" s="347"/>
      <c r="E156" s="347"/>
      <c r="F156" s="347"/>
    </row>
    <row r="157" spans="1:7" x14ac:dyDescent="0.2">
      <c r="A157" s="347"/>
      <c r="B157" s="347"/>
      <c r="C157" s="347"/>
      <c r="D157" s="347"/>
      <c r="E157" s="347"/>
      <c r="F157" s="347"/>
    </row>
    <row r="158" spans="1:7" x14ac:dyDescent="0.2">
      <c r="A158" s="347"/>
      <c r="B158" s="347"/>
      <c r="C158" s="347"/>
      <c r="D158" s="347"/>
      <c r="E158" s="347"/>
      <c r="F158" s="347"/>
    </row>
  </sheetData>
  <mergeCells count="16">
    <mergeCell ref="A155:F155"/>
    <mergeCell ref="A156:F156"/>
    <mergeCell ref="A157:F157"/>
    <mergeCell ref="A158:F158"/>
    <mergeCell ref="A149:F149"/>
    <mergeCell ref="A150:F150"/>
    <mergeCell ref="A151:F151"/>
    <mergeCell ref="A152:F152"/>
    <mergeCell ref="A153:F153"/>
    <mergeCell ref="A154:F154"/>
    <mergeCell ref="A148:F148"/>
    <mergeCell ref="A2:E2"/>
    <mergeCell ref="A143:F143"/>
    <mergeCell ref="A144:F144"/>
    <mergeCell ref="A145:G145"/>
    <mergeCell ref="A147:F14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5_2025</vt:lpstr>
      <vt:lpstr>Město_příjmy</vt:lpstr>
      <vt:lpstr>Město_výdaje </vt:lpstr>
      <vt:lpstr>§6409 5901 -Rezerva 2025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Švendová Ivana</cp:lastModifiedBy>
  <cp:lastPrinted>2025-06-19T09:15:20Z</cp:lastPrinted>
  <dcterms:created xsi:type="dcterms:W3CDTF">2017-03-15T06:48:16Z</dcterms:created>
  <dcterms:modified xsi:type="dcterms:W3CDTF">2025-07-01T09:09:19Z</dcterms:modified>
</cp:coreProperties>
</file>